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bilsport.sharepoint.com/sites/DC/Delte dokumenter/Kontor/Skjema/Jury Kontrollrapporter/"/>
    </mc:Choice>
  </mc:AlternateContent>
  <xr:revisionPtr revIDLastSave="1" documentId="8_{CDEABDAB-206C-4CB7-86DD-0147AFA57BB5}" xr6:coauthVersionLast="47" xr6:coauthVersionMax="47" xr10:uidLastSave="{8943F090-6078-4B61-BFE6-AB789EA4CEB7}"/>
  <bookViews>
    <workbookView xWindow="-120" yWindow="-120" windowWidth="29040" windowHeight="15840" xr2:uid="{00000000-000D-0000-FFFF-FFFF00000000}"/>
  </bookViews>
  <sheets>
    <sheet name="1st side" sheetId="1" r:id="rId1"/>
    <sheet name="Rapport" sheetId="2" r:id="rId2"/>
  </sheets>
  <definedNames>
    <definedName name="coef1">'1st side'!$I$37</definedName>
    <definedName name="coef2">'1st side'!$I$38</definedName>
    <definedName name="coef3">'1st side'!$I$39</definedName>
    <definedName name="coef4">'1st side'!$I$40</definedName>
    <definedName name="coef5">'1st side'!$I$41</definedName>
    <definedName name="DIVERS">Rapport!$D$120</definedName>
    <definedName name="OFFICIELS">Rapport!$D$69</definedName>
    <definedName name="ORGANISATION">Rapport!$D$24</definedName>
    <definedName name="Print_Area_0" localSheetId="0">'1st side'!$A$1:$L$48</definedName>
    <definedName name="Print_Area_0" localSheetId="1">Rapport!$A$2:$H$128</definedName>
    <definedName name="Print_Area_0_0" localSheetId="0">'1st side'!$A$1:$L$48</definedName>
    <definedName name="Print_Area_0_0" localSheetId="1">Rapport!$A$2:$H$128</definedName>
    <definedName name="Print_Area_0_0_0" localSheetId="0">'1st side'!$A$1:$L$48</definedName>
    <definedName name="Print_Area_0_0_0" localSheetId="1">Rapport!$A$2:$H$128</definedName>
    <definedName name="Print_Titles_0" localSheetId="1">Rapport!$2:$2</definedName>
    <definedName name="Print_Titles_0_0" localSheetId="1">Rapport!$2:$2</definedName>
    <definedName name="Print_Titles_0_0_0" localSheetId="1">Rapport!$2:$2</definedName>
    <definedName name="PROMO">Rapport!$D$41</definedName>
    <definedName name="SECURITE">Rapport!$D$110</definedName>
    <definedName name="_xlnm.Print_Area" localSheetId="0">'1st side'!$A$1:$M$52</definedName>
    <definedName name="_xlnm.Print_Area" localSheetId="1">Rapport!$A$2:$H$128</definedName>
    <definedName name="_xlnm.Print_Titles" localSheetId="1">Rapport!$2:$2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2" l="1"/>
  <c r="D108" i="2"/>
  <c r="D118" i="2"/>
  <c r="D67" i="2"/>
  <c r="E67" i="2" l="1"/>
  <c r="G41" i="1"/>
  <c r="F118" i="2"/>
  <c r="E118" i="2"/>
  <c r="G37" i="1"/>
  <c r="J18" i="2"/>
  <c r="J17" i="2"/>
  <c r="J16" i="2"/>
  <c r="J15" i="2"/>
  <c r="J14" i="2"/>
  <c r="J13" i="2"/>
  <c r="J12" i="2"/>
  <c r="J104" i="2"/>
  <c r="J103" i="2"/>
  <c r="J102" i="2"/>
  <c r="J101" i="2"/>
  <c r="J100" i="2"/>
  <c r="J99" i="2"/>
  <c r="F120" i="2"/>
  <c r="H118" i="2"/>
  <c r="G118" i="2"/>
  <c r="K115" i="2"/>
  <c r="J114" i="2"/>
  <c r="J113" i="2"/>
  <c r="F110" i="2"/>
  <c r="H108" i="2"/>
  <c r="G108" i="2"/>
  <c r="F108" i="2"/>
  <c r="E108" i="2"/>
  <c r="K105" i="2"/>
  <c r="K96" i="2"/>
  <c r="J95" i="2"/>
  <c r="J94" i="2"/>
  <c r="J93" i="2"/>
  <c r="J92" i="2"/>
  <c r="J91" i="2"/>
  <c r="K88" i="2"/>
  <c r="J87" i="2"/>
  <c r="J86" i="2"/>
  <c r="J85" i="2"/>
  <c r="J84" i="2"/>
  <c r="K81" i="2"/>
  <c r="J80" i="2"/>
  <c r="J79" i="2"/>
  <c r="J78" i="2"/>
  <c r="K75" i="2"/>
  <c r="J74" i="2"/>
  <c r="J73" i="2"/>
  <c r="J72" i="2"/>
  <c r="F69" i="2"/>
  <c r="H67" i="2"/>
  <c r="G67" i="2"/>
  <c r="F67" i="2"/>
  <c r="K64" i="2"/>
  <c r="J63" i="2"/>
  <c r="J62" i="2"/>
  <c r="K59" i="2"/>
  <c r="J58" i="2"/>
  <c r="K55" i="2"/>
  <c r="J54" i="2"/>
  <c r="J53" i="2"/>
  <c r="J52" i="2"/>
  <c r="K49" i="2"/>
  <c r="J48" i="2"/>
  <c r="J47" i="2"/>
  <c r="J46" i="2"/>
  <c r="J45" i="2"/>
  <c r="F41" i="2"/>
  <c r="H39" i="2"/>
  <c r="G39" i="2"/>
  <c r="F39" i="2"/>
  <c r="E39" i="2"/>
  <c r="D39" i="2"/>
  <c r="K36" i="2"/>
  <c r="J35" i="2"/>
  <c r="J34" i="2"/>
  <c r="K31" i="2"/>
  <c r="J30" i="2"/>
  <c r="J29" i="2"/>
  <c r="J28" i="2"/>
  <c r="F24" i="2"/>
  <c r="H22" i="2"/>
  <c r="G22" i="2"/>
  <c r="F22" i="2"/>
  <c r="E22" i="2"/>
  <c r="K19" i="2"/>
  <c r="K9" i="2"/>
  <c r="J8" i="2"/>
  <c r="J7" i="2"/>
  <c r="J6" i="2"/>
  <c r="J5" i="2"/>
  <c r="M41" i="1"/>
  <c r="K41" i="1"/>
  <c r="M40" i="1"/>
  <c r="K40" i="1"/>
  <c r="G40" i="1"/>
  <c r="M39" i="1"/>
  <c r="K39" i="1"/>
  <c r="G39" i="1"/>
  <c r="M38" i="1"/>
  <c r="K38" i="1"/>
  <c r="G38" i="1"/>
  <c r="M37" i="1"/>
  <c r="K37" i="1"/>
  <c r="D120" i="2" l="1"/>
  <c r="D110" i="2"/>
  <c r="H110" i="2" s="1"/>
  <c r="M42" i="1"/>
  <c r="K42" i="1" s="1"/>
  <c r="K116" i="2"/>
  <c r="D24" i="2"/>
  <c r="H24" i="2" s="1"/>
  <c r="J37" i="1" s="1"/>
  <c r="D41" i="2"/>
  <c r="D69" i="2"/>
  <c r="F39" i="1" s="1"/>
  <c r="J39" i="1" s="1"/>
  <c r="F37" i="1" l="1"/>
  <c r="H120" i="2"/>
  <c r="F41" i="1"/>
  <c r="J41" i="1" s="1"/>
  <c r="H41" i="2"/>
  <c r="F38" i="1"/>
  <c r="J38" i="1" s="1"/>
  <c r="J40" i="1"/>
  <c r="H69" i="2"/>
  <c r="J42" i="1" l="1"/>
  <c r="J43" i="1" s="1"/>
</calcChain>
</file>

<file path=xl/sharedStrings.xml><?xml version="1.0" encoding="utf-8"?>
<sst xmlns="http://schemas.openxmlformats.org/spreadsheetml/2006/main" count="201" uniqueCount="186">
  <si>
    <t>Lisens nr</t>
  </si>
  <si>
    <t>Banenavn:</t>
  </si>
  <si>
    <t>Arrangør og lisens nummer:</t>
  </si>
  <si>
    <t>Mesterskap</t>
  </si>
  <si>
    <t>Dato:</t>
  </si>
  <si>
    <t>Klubb:</t>
  </si>
  <si>
    <t>Juryleder:</t>
  </si>
  <si>
    <t>Jurymedlem</t>
  </si>
  <si>
    <t>Løpsleder</t>
  </si>
  <si>
    <t>Teknisk sjef:</t>
  </si>
  <si>
    <t>Løps sekretær</t>
  </si>
  <si>
    <t>Racekontroll</t>
  </si>
  <si>
    <t>Medisinsk ansvarlig</t>
  </si>
  <si>
    <t>Generelle kommentarer fra juryen:</t>
  </si>
  <si>
    <t>Utmerket</t>
  </si>
  <si>
    <t>5. Må begrunnes</t>
  </si>
  <si>
    <t>Meget bra</t>
  </si>
  <si>
    <t>4. Må begrunnes</t>
  </si>
  <si>
    <t>Bra</t>
  </si>
  <si>
    <t>3. Trenger ikke å begrunnes</t>
  </si>
  <si>
    <t>Tilfredstillende</t>
  </si>
  <si>
    <t>2. Må begrunnes</t>
  </si>
  <si>
    <t>Dårlig</t>
  </si>
  <si>
    <t>1. Må begrunnes</t>
  </si>
  <si>
    <t>Gruppe</t>
  </si>
  <si>
    <t>Poeng</t>
  </si>
  <si>
    <t>Maks.</t>
  </si>
  <si>
    <t>Coeff</t>
  </si>
  <si>
    <t>Totalt</t>
  </si>
  <si>
    <t>Organisering</t>
  </si>
  <si>
    <t>Markedsføring</t>
  </si>
  <si>
    <t>Funksjonærer</t>
  </si>
  <si>
    <t>Sikkerhet</t>
  </si>
  <si>
    <t>Diverse</t>
  </si>
  <si>
    <t>TOTALT</t>
  </si>
  <si>
    <t>Prosent</t>
  </si>
  <si>
    <t>Antall bud</t>
  </si>
  <si>
    <t>Antall tilskuere</t>
  </si>
  <si>
    <r>
      <rPr>
        <sz val="9"/>
        <color rgb="FF000000"/>
        <rFont val="Arial"/>
      </rPr>
      <t xml:space="preserve">   </t>
    </r>
    <r>
      <rPr>
        <sz val="10"/>
        <color rgb="FF000000"/>
        <rFont val="Arial"/>
      </rPr>
      <t xml:space="preserve">    Hvis noen punkter ikke er relevant for løpet så la posten stå åpen.</t>
    </r>
  </si>
  <si>
    <t xml:space="preserve">            Hvert spørsmål skal bedømmes i en skala fra 1 - 5 </t>
  </si>
  <si>
    <t xml:space="preserve">           Poengene multipliseres med koeffisienten for emnet.</t>
  </si>
  <si>
    <t>1.</t>
  </si>
  <si>
    <t>ORGANISASJON</t>
  </si>
  <si>
    <t>1.1.</t>
  </si>
  <si>
    <t>Dokumenter</t>
  </si>
  <si>
    <t>1.1.1.</t>
  </si>
  <si>
    <t xml:space="preserve">Var tilleggsreglene i følge regelverket </t>
  </si>
  <si>
    <t>1.1.2.</t>
  </si>
  <si>
    <t xml:space="preserve">Var startprogram og starlister oppdatert og riktige? </t>
  </si>
  <si>
    <t>1.1.3.</t>
  </si>
  <si>
    <t>Var tilleggsreglene som ble utsendt godkjent av seksjonen</t>
  </si>
  <si>
    <t>1.1.4.</t>
  </si>
  <si>
    <t>Ble det laget førermeldinger og var disse i.h.t regelverket?</t>
  </si>
  <si>
    <t>Kommentarer</t>
  </si>
  <si>
    <t>1.2.</t>
  </si>
  <si>
    <t>Sekreteriat</t>
  </si>
  <si>
    <t>1.2.1.</t>
  </si>
  <si>
    <t>Utførte sekretæriatet sine oppgaver på en tilfredstillende måte?</t>
  </si>
  <si>
    <t>1.2.2.</t>
  </si>
  <si>
    <t>Var plassering av innsjekk fornuftig.</t>
  </si>
  <si>
    <t>1.2.3.</t>
  </si>
  <si>
    <t>Hvordan var kvaliteten på innsjekk</t>
  </si>
  <si>
    <t>1.2.4.</t>
  </si>
  <si>
    <t>1.2.5.</t>
  </si>
  <si>
    <t>Ble lister og informasjoner fortløpende slått opp på infotavle?</t>
  </si>
  <si>
    <t>1.2.6.</t>
  </si>
  <si>
    <t>Fikk juryen overlevert alle relevante papirer, tillatelser, startlister og reultatlister?</t>
  </si>
  <si>
    <t>1.2.7.</t>
  </si>
  <si>
    <t>Var juryens arbeidsforhold tifredstillende?</t>
  </si>
  <si>
    <t>Total  </t>
  </si>
  <si>
    <t>2.</t>
  </si>
  <si>
    <t>MARKEDSFØRING</t>
  </si>
  <si>
    <t>2.1.</t>
  </si>
  <si>
    <t>Media dekning</t>
  </si>
  <si>
    <t>2.1.1.</t>
  </si>
  <si>
    <t>Var det opprettet pressesenter og hadde det relevant utstyr</t>
  </si>
  <si>
    <t>2.1.2.</t>
  </si>
  <si>
    <t>Var det pressekontakt tilstede, hvis ja hvordan ble jobben utført?</t>
  </si>
  <si>
    <t>2.1.3.</t>
  </si>
  <si>
    <t>Var det sendt ut informasjon til media?</t>
  </si>
  <si>
    <t>2.2</t>
  </si>
  <si>
    <t>Publikum</t>
  </si>
  <si>
    <t>2.2.1.</t>
  </si>
  <si>
    <t>Tilfredsstilte arrangementet den status det hadde?</t>
  </si>
  <si>
    <t>2.2.2.</t>
  </si>
  <si>
    <t>Ble det gjort noen markedsføringstiltak overfor publikum</t>
  </si>
  <si>
    <t>3.</t>
  </si>
  <si>
    <t>FUNKSJONÆRER</t>
  </si>
  <si>
    <t>3.1.</t>
  </si>
  <si>
    <t>Teknisk kontroll</t>
  </si>
  <si>
    <t>3.1.1.</t>
  </si>
  <si>
    <t>Var teknisk kontroll plassert på et hensiktsmessig sted?</t>
  </si>
  <si>
    <t>3.1.2.</t>
  </si>
  <si>
    <t>Var teknisk kontroll utstyrt slik regelverket bestemmer?</t>
  </si>
  <si>
    <t>3.1.3.</t>
  </si>
  <si>
    <t>Ble det utført kontroll før under og etter løpet.</t>
  </si>
  <si>
    <t>3.1.4.</t>
  </si>
  <si>
    <t>Ble teknisk kontroll utført på en god måte og fremsto kontrollørene som faglig dyktige?</t>
  </si>
  <si>
    <t>3.2.</t>
  </si>
  <si>
    <t>Kommunikasjon</t>
  </si>
  <si>
    <t>3.2.1.</t>
  </si>
  <si>
    <t>Samarbeid mellom arrangør og jury</t>
  </si>
  <si>
    <t>3.2.2.</t>
  </si>
  <si>
    <t>Førermøte</t>
  </si>
  <si>
    <t>3.2.3.</t>
  </si>
  <si>
    <t>Førerkontakt</t>
  </si>
  <si>
    <t>3.3.</t>
  </si>
  <si>
    <t>Race kontroll</t>
  </si>
  <si>
    <t>3.3.1.</t>
  </si>
  <si>
    <t>Hvordan arbeidet race kontroll, samarbeid, ro, kunnskap generelt inntrykk</t>
  </si>
  <si>
    <t>3.4.</t>
  </si>
  <si>
    <t>Tidtaking og resultater</t>
  </si>
  <si>
    <t>3.4.1.</t>
  </si>
  <si>
    <t>Var tidtaker og resultatjenesten rask, effektiv og korrekt?</t>
  </si>
  <si>
    <t>3.4.2.</t>
  </si>
  <si>
    <t>Var resultatene tilgjengelig slik regelverket bestemmer?</t>
  </si>
  <si>
    <t>4.</t>
  </si>
  <si>
    <t>SIKKERHET</t>
  </si>
  <si>
    <t>4.1.</t>
  </si>
  <si>
    <t>Sikkerhetsplan</t>
  </si>
  <si>
    <t>4.1.1.</t>
  </si>
  <si>
    <t xml:space="preserve">Fantes det sikkerhetsplaner </t>
  </si>
  <si>
    <t>4.1.2.</t>
  </si>
  <si>
    <t xml:space="preserve">Redning og Sikkerhetspersonell generelt inntrykk </t>
  </si>
  <si>
    <t>4.1.3.</t>
  </si>
  <si>
    <t>Ble redning og beredskap utført på en god og hensiktsmessig måte</t>
  </si>
  <si>
    <t>4.2.</t>
  </si>
  <si>
    <t>Publikum og team</t>
  </si>
  <si>
    <t>4.2.1.</t>
  </si>
  <si>
    <t>Var publikumsområdene sikre og fornuftig plassert</t>
  </si>
  <si>
    <t>4.2.2.</t>
  </si>
  <si>
    <t>Hadde mekanikerne eget område for å se løpet</t>
  </si>
  <si>
    <t>4.2.3.</t>
  </si>
  <si>
    <t>Fasiliteter for publikum, toalett, sikkerhet, kiosker e.t.c generelt inntrykk</t>
  </si>
  <si>
    <t>4.3.</t>
  </si>
  <si>
    <t>Banesikring</t>
  </si>
  <si>
    <t>4.3.1.</t>
  </si>
  <si>
    <t xml:space="preserve">Var det riktig utstyr på flaggpostene, var postmannskapet sikret </t>
  </si>
  <si>
    <t>4.3.2.</t>
  </si>
  <si>
    <t>Var det rescuteam og var disse riktig utstyrt</t>
  </si>
  <si>
    <t>4.3.3.</t>
  </si>
  <si>
    <t>Var det kjøretøy som stor klare til uttrykning ved uhell</t>
  </si>
  <si>
    <t>4.3.4.</t>
  </si>
  <si>
    <t>Var redningstjenesten effektiv ved uhell.</t>
  </si>
  <si>
    <t>4.4.</t>
  </si>
  <si>
    <t>Bane</t>
  </si>
  <si>
    <t>4.4.1</t>
  </si>
  <si>
    <t>Var banedepot/pit i følge regelverket</t>
  </si>
  <si>
    <t>4.4.2</t>
  </si>
  <si>
    <t>Var startområdet i følge regelverket</t>
  </si>
  <si>
    <t>4.4.3</t>
  </si>
  <si>
    <t xml:space="preserve">Ble banelegement vedlikeholdt </t>
  </si>
  <si>
    <t>4.4.4</t>
  </si>
  <si>
    <t>Kvalitet på banesikring, sandfeller, autovern, dekkrekker o.s.v.</t>
  </si>
  <si>
    <t>4.4.5</t>
  </si>
  <si>
    <t>Utstyr til banesikring/vedlikehold, sopeutstyr, vanning, slodding av bane</t>
  </si>
  <si>
    <t>4.5.</t>
  </si>
  <si>
    <t>Depot, Parc fermé og Medisinsk</t>
  </si>
  <si>
    <t>4.5.1.</t>
  </si>
  <si>
    <t>Var depot tilpasset antall deltakere</t>
  </si>
  <si>
    <t>4.5.2.</t>
  </si>
  <si>
    <t xml:space="preserve">Var det en plan for plassering i depot med f.eks branngater o.s.v </t>
  </si>
  <si>
    <t>4.5.3.</t>
  </si>
  <si>
    <t>4.5.4.</t>
  </si>
  <si>
    <t>Generelt inntrykk av depot, for eksempel toaletter, vann, elektriske koplingspunkter,asfalt, vaskeplass, strøm osv.</t>
  </si>
  <si>
    <t>4.5.5.</t>
  </si>
  <si>
    <t>Var parc fermé i følge regelverket og var det plassert på fornuftig plass</t>
  </si>
  <si>
    <t>4.5.6.</t>
  </si>
  <si>
    <t>Var medisinsk kompetanse og utstyr i følge. reglverkets § 266</t>
  </si>
  <si>
    <t>5.</t>
  </si>
  <si>
    <t>DIVERSE</t>
  </si>
  <si>
    <t>5.1.</t>
  </si>
  <si>
    <t>Generell atmosfære</t>
  </si>
  <si>
    <t>5.2.</t>
  </si>
  <si>
    <t>Var det pålegg på i banegodkjenningen som ikke var utført.</t>
  </si>
  <si>
    <t xml:space="preserve">Tilleggsopplysninger hvis det var ulykker, rapporter legges ved </t>
  </si>
  <si>
    <t>Kommentarer til eventuelle protester, Dokumenter legges ved.</t>
  </si>
  <si>
    <t>Tilleggsopplysninger til bruk for seksjonen</t>
  </si>
  <si>
    <t xml:space="preserve">Tilleggsopplysninger til bruk for domsutvalget, Dokumenter legges ved </t>
  </si>
  <si>
    <t>Sett inn poengsum i skala fra 5 til 1 hvor 5 er høyeste karakter. Se for øvrig første side</t>
  </si>
  <si>
    <r>
      <t>Var det tilfredstillende santærforhold for team og funksjonærer.</t>
    </r>
    <r>
      <rPr>
        <b/>
        <i/>
        <sz val="10"/>
        <color rgb="FFDD0806"/>
        <rFont val="Arial"/>
        <family val="2"/>
      </rPr>
      <t xml:space="preserve"> </t>
    </r>
  </si>
  <si>
    <t>Ble oppslagstavlen oppdatert og var den plassert på en fornuftig plass, var den var elektronisk?</t>
  </si>
  <si>
    <t>Gule felt må ikke skrives i                                                  Total  </t>
  </si>
  <si>
    <t>Gulefelt må ikke skrives i                                               Total  </t>
  </si>
  <si>
    <t>Gule felt må ikke skrives i                                        Total  </t>
  </si>
  <si>
    <t>Kontrollrapport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</si>
</sst>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4" x14ac:knownFonts="1">
    <font>
      <sz val="9"/>
      <name val="Arial"/>
      <family val="2"/>
      <charset val="1"/>
    </font>
    <font>
      <sz val="8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i/>
      <sz val="8"/>
      <name val="Arial"/>
      <family val="2"/>
      <charset val="1"/>
    </font>
    <font>
      <i/>
      <sz val="9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  <charset val="1"/>
    </font>
    <font>
      <b/>
      <sz val="8"/>
      <name val="Arial"/>
      <family val="2"/>
    </font>
    <font>
      <i/>
      <sz val="10"/>
      <name val="Arial"/>
      <family val="2"/>
      <charset val="1"/>
    </font>
    <font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sz val="9"/>
      <color rgb="FF000000"/>
      <name val="Arial"/>
    </font>
    <font>
      <sz val="10"/>
      <color rgb="FF000000"/>
      <name val="Arial"/>
    </font>
    <font>
      <b/>
      <sz val="18"/>
      <color rgb="FF00000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DD080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left" vertical="top" wrapText="1" indent="1"/>
    </xf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1" fontId="0" fillId="0" borderId="0" xfId="0" applyNumberFormat="1" applyAlignment="1">
      <alignment vertical="center"/>
    </xf>
    <xf numFmtId="164" fontId="6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1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left" vertical="top"/>
    </xf>
    <xf numFmtId="1" fontId="7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7" xfId="0" applyBorder="1" applyAlignment="1">
      <alignment horizontal="left" indent="1"/>
    </xf>
    <xf numFmtId="0" fontId="14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left" vertical="center" indent="1"/>
    </xf>
    <xf numFmtId="0" fontId="14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 indent="1"/>
    </xf>
    <xf numFmtId="0" fontId="14" fillId="0" borderId="24" xfId="0" applyFont="1" applyBorder="1" applyAlignment="1">
      <alignment horizontal="left" vertical="center" indent="1"/>
    </xf>
    <xf numFmtId="0" fontId="16" fillId="0" borderId="0" xfId="0" applyFont="1" applyAlignment="1">
      <alignment horizontal="left"/>
    </xf>
    <xf numFmtId="1" fontId="7" fillId="0" borderId="0" xfId="0" applyNumberFormat="1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1" fontId="7" fillId="0" borderId="0" xfId="0" applyNumberFormat="1" applyFont="1" applyAlignment="1" applyProtection="1">
      <alignment horizontal="right" vertical="center"/>
      <protection locked="0" hidden="1"/>
    </xf>
    <xf numFmtId="164" fontId="7" fillId="0" borderId="0" xfId="0" applyNumberFormat="1" applyFont="1" applyAlignment="1" applyProtection="1">
      <alignment horizontal="left" vertical="center"/>
      <protection locked="0" hidden="1"/>
    </xf>
    <xf numFmtId="164" fontId="14" fillId="0" borderId="21" xfId="0" applyNumberFormat="1" applyFont="1" applyBorder="1" applyAlignment="1" applyProtection="1">
      <alignment horizontal="center" vertical="center"/>
      <protection locked="0"/>
    </xf>
    <xf numFmtId="1" fontId="14" fillId="0" borderId="21" xfId="0" applyNumberFormat="1" applyFont="1" applyBorder="1" applyAlignment="1" applyProtection="1">
      <alignment horizontal="center" vertical="center"/>
      <protection locked="0"/>
    </xf>
    <xf numFmtId="1" fontId="2" fillId="0" borderId="21" xfId="0" applyNumberFormat="1" applyFont="1" applyBorder="1" applyAlignment="1" applyProtection="1">
      <alignment horizontal="right" vertical="center"/>
      <protection locked="0" hidden="1"/>
    </xf>
    <xf numFmtId="1" fontId="2" fillId="0" borderId="22" xfId="0" applyNumberFormat="1" applyFont="1" applyBorder="1" applyAlignment="1" applyProtection="1">
      <alignment horizontal="left" vertical="center"/>
      <protection locked="0" hidden="1"/>
    </xf>
    <xf numFmtId="1" fontId="18" fillId="0" borderId="0" xfId="0" applyNumberFormat="1" applyFont="1" applyAlignment="1">
      <alignment horizontal="left"/>
    </xf>
    <xf numFmtId="1" fontId="7" fillId="0" borderId="0" xfId="0" applyNumberFormat="1" applyFont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 vertical="center"/>
      <protection hidden="1"/>
    </xf>
    <xf numFmtId="164" fontId="14" fillId="0" borderId="24" xfId="0" applyNumberFormat="1" applyFont="1" applyBorder="1" applyAlignment="1" applyProtection="1">
      <alignment horizontal="center" vertical="center"/>
      <protection locked="0"/>
    </xf>
    <xf numFmtId="1" fontId="14" fillId="0" borderId="24" xfId="0" applyNumberFormat="1" applyFont="1" applyBorder="1" applyAlignment="1" applyProtection="1">
      <alignment horizontal="center" vertical="center"/>
      <protection locked="0"/>
    </xf>
    <xf numFmtId="164" fontId="14" fillId="0" borderId="24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inden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20" fillId="0" borderId="0" xfId="0" applyFont="1"/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" fontId="10" fillId="0" borderId="5" xfId="0" applyNumberFormat="1" applyFont="1" applyBorder="1" applyAlignment="1">
      <alignment horizontal="center" vertical="center"/>
    </xf>
    <xf numFmtId="0" fontId="20" fillId="3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right" vertical="center"/>
    </xf>
    <xf numFmtId="0" fontId="21" fillId="3" borderId="7" xfId="0" applyFont="1" applyFill="1" applyBorder="1" applyAlignment="1">
      <alignment vertical="center"/>
    </xf>
    <xf numFmtId="1" fontId="10" fillId="3" borderId="7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/>
    </xf>
    <xf numFmtId="0" fontId="20" fillId="2" borderId="7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right" vertical="center"/>
    </xf>
    <xf numFmtId="0" fontId="21" fillId="2" borderId="7" xfId="0" applyFont="1" applyFill="1" applyBorder="1" applyAlignment="1">
      <alignment vertical="center"/>
    </xf>
    <xf numFmtId="1" fontId="10" fillId="2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1" fontId="20" fillId="0" borderId="7" xfId="0" applyNumberFormat="1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right" vertical="center"/>
    </xf>
    <xf numFmtId="0" fontId="2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right" vertical="center"/>
    </xf>
    <xf numFmtId="0" fontId="12" fillId="0" borderId="26" xfId="0" applyFont="1" applyBorder="1" applyAlignment="1">
      <alignment vertical="center"/>
    </xf>
    <xf numFmtId="1" fontId="20" fillId="0" borderId="26" xfId="0" applyNumberFormat="1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4" xfId="0" applyFont="1" applyBorder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10" fillId="0" borderId="46" xfId="0" applyFont="1" applyBorder="1" applyProtection="1">
      <protection hidden="1"/>
    </xf>
    <xf numFmtId="0" fontId="10" fillId="0" borderId="0" xfId="0" applyFont="1" applyAlignment="1" applyProtection="1">
      <alignment horizontal="right" vertical="center"/>
      <protection hidden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8" xfId="0" applyFont="1" applyBorder="1" applyAlignment="1" applyProtection="1">
      <alignment horizontal="right" vertical="center"/>
      <protection hidden="1"/>
    </xf>
    <xf numFmtId="0" fontId="10" fillId="0" borderId="19" xfId="0" applyFont="1" applyBorder="1" applyAlignment="1" applyProtection="1">
      <alignment vertical="center"/>
      <protection hidden="1"/>
    </xf>
    <xf numFmtId="0" fontId="10" fillId="0" borderId="40" xfId="0" applyFont="1" applyBorder="1" applyAlignment="1" applyProtection="1">
      <alignment vertical="center"/>
      <protection hidden="1"/>
    </xf>
    <xf numFmtId="0" fontId="10" fillId="0" borderId="18" xfId="0" applyFont="1" applyBorder="1" applyAlignment="1" applyProtection="1">
      <alignment horizontal="right"/>
      <protection hidden="1"/>
    </xf>
    <xf numFmtId="0" fontId="10" fillId="0" borderId="19" xfId="0" applyFont="1" applyBorder="1" applyProtection="1">
      <protection hidden="1"/>
    </xf>
    <xf numFmtId="0" fontId="10" fillId="0" borderId="40" xfId="0" applyFont="1" applyBorder="1" applyProtection="1">
      <protection hidden="1"/>
    </xf>
    <xf numFmtId="0" fontId="20" fillId="3" borderId="7" xfId="0" applyFont="1" applyFill="1" applyBorder="1" applyAlignment="1" applyProtection="1">
      <alignment horizontal="left" vertical="center"/>
      <protection hidden="1"/>
    </xf>
    <xf numFmtId="0" fontId="20" fillId="3" borderId="7" xfId="0" applyFont="1" applyFill="1" applyBorder="1" applyAlignment="1" applyProtection="1">
      <alignment horizontal="right" vertical="center"/>
      <protection hidden="1"/>
    </xf>
    <xf numFmtId="0" fontId="21" fillId="3" borderId="7" xfId="0" applyFont="1" applyFill="1" applyBorder="1" applyAlignment="1" applyProtection="1">
      <alignment vertical="center"/>
      <protection hidden="1"/>
    </xf>
    <xf numFmtId="0" fontId="10" fillId="3" borderId="7" xfId="0" applyFont="1" applyFill="1" applyBorder="1" applyAlignment="1" applyProtection="1">
      <alignment vertical="center"/>
      <protection hidden="1"/>
    </xf>
    <xf numFmtId="1" fontId="10" fillId="3" borderId="7" xfId="0" applyNumberFormat="1" applyFont="1" applyFill="1" applyBorder="1" applyAlignment="1" applyProtection="1">
      <alignment horizontal="center" vertical="center"/>
      <protection hidden="1"/>
    </xf>
    <xf numFmtId="0" fontId="20" fillId="2" borderId="7" xfId="0" applyFont="1" applyFill="1" applyBorder="1" applyAlignment="1" applyProtection="1">
      <alignment horizontal="left" vertical="center"/>
      <protection hidden="1"/>
    </xf>
    <xf numFmtId="0" fontId="20" fillId="2" borderId="7" xfId="0" applyFont="1" applyFill="1" applyBorder="1" applyAlignment="1" applyProtection="1">
      <alignment horizontal="right" vertical="center"/>
      <protection hidden="1"/>
    </xf>
    <xf numFmtId="0" fontId="21" fillId="2" borderId="7" xfId="0" applyFont="1" applyFill="1" applyBorder="1" applyAlignment="1" applyProtection="1">
      <alignment vertical="center"/>
      <protection hidden="1"/>
    </xf>
    <xf numFmtId="0" fontId="21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" fontId="20" fillId="0" borderId="0" xfId="0" applyNumberFormat="1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/>
    </xf>
    <xf numFmtId="0" fontId="12" fillId="0" borderId="7" xfId="0" applyFont="1" applyBorder="1" applyAlignment="1">
      <alignment vertical="center" wrapText="1"/>
    </xf>
    <xf numFmtId="49" fontId="20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20" fillId="0" borderId="7" xfId="0" applyFont="1" applyBorder="1" applyAlignment="1">
      <alignment horizontal="right"/>
    </xf>
    <xf numFmtId="0" fontId="12" fillId="0" borderId="7" xfId="0" applyFont="1" applyBorder="1"/>
    <xf numFmtId="0" fontId="20" fillId="5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20" fillId="2" borderId="7" xfId="0" applyFont="1" applyFill="1" applyBorder="1" applyAlignment="1" applyProtection="1">
      <alignment vertical="center"/>
      <protection hidden="1"/>
    </xf>
    <xf numFmtId="0" fontId="20" fillId="0" borderId="7" xfId="0" applyFont="1" applyBorder="1" applyAlignment="1">
      <alignment horizontal="center"/>
    </xf>
    <xf numFmtId="0" fontId="20" fillId="0" borderId="26" xfId="0" applyFont="1" applyBorder="1" applyAlignment="1">
      <alignment horizontal="right" vertical="center"/>
    </xf>
    <xf numFmtId="0" fontId="10" fillId="0" borderId="16" xfId="0" applyFont="1" applyBorder="1" applyAlignment="1" applyProtection="1">
      <alignment horizontal="right"/>
      <protection hidden="1"/>
    </xf>
    <xf numFmtId="0" fontId="10" fillId="0" borderId="17" xfId="0" applyFont="1" applyBorder="1" applyProtection="1">
      <protection hidden="1"/>
    </xf>
    <xf numFmtId="0" fontId="10" fillId="0" borderId="47" xfId="0" applyFont="1" applyBorder="1" applyProtection="1">
      <protection hidden="1"/>
    </xf>
    <xf numFmtId="0" fontId="21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indent="1"/>
    </xf>
    <xf numFmtId="0" fontId="10" fillId="0" borderId="47" xfId="0" applyFont="1" applyBorder="1" applyAlignment="1">
      <alignment horizontal="left" vertical="center" indent="1"/>
    </xf>
    <xf numFmtId="0" fontId="21" fillId="0" borderId="44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 indent="1"/>
    </xf>
    <xf numFmtId="0" fontId="20" fillId="0" borderId="16" xfId="0" applyFont="1" applyBorder="1" applyAlignment="1">
      <alignment horizontal="left" vertical="center"/>
    </xf>
    <xf numFmtId="0" fontId="10" fillId="0" borderId="16" xfId="0" applyFont="1" applyBorder="1" applyAlignment="1" applyProtection="1">
      <alignment horizontal="right" vertical="center"/>
      <protection hidden="1"/>
    </xf>
    <xf numFmtId="0" fontId="10" fillId="0" borderId="17" xfId="0" applyFont="1" applyBorder="1" applyAlignment="1" applyProtection="1">
      <alignment vertical="center"/>
      <protection hidden="1"/>
    </xf>
    <xf numFmtId="1" fontId="20" fillId="0" borderId="17" xfId="0" applyNumberFormat="1" applyFont="1" applyBorder="1" applyAlignment="1" applyProtection="1">
      <alignment horizontal="right" vertical="center"/>
      <protection hidden="1"/>
    </xf>
    <xf numFmtId="0" fontId="20" fillId="0" borderId="17" xfId="0" applyFont="1" applyBorder="1" applyAlignment="1" applyProtection="1">
      <alignment horizontal="right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47" xfId="0" applyFont="1" applyBorder="1" applyAlignment="1" applyProtection="1">
      <alignment horizontal="left" vertical="center"/>
      <protection hidden="1"/>
    </xf>
    <xf numFmtId="0" fontId="21" fillId="0" borderId="16" xfId="0" applyFont="1" applyBorder="1" applyAlignment="1">
      <alignment horizontal="left" vertical="center" indent="1"/>
    </xf>
    <xf numFmtId="0" fontId="10" fillId="0" borderId="46" xfId="0" applyFont="1" applyBorder="1" applyAlignment="1" applyProtection="1">
      <alignment horizontal="right" vertical="center"/>
      <protection hidden="1"/>
    </xf>
    <xf numFmtId="1" fontId="10" fillId="6" borderId="7" xfId="0" applyNumberFormat="1" applyFont="1" applyFill="1" applyBorder="1" applyAlignment="1" applyProtection="1">
      <alignment horizontal="center" vertical="center"/>
      <protection locked="0" hidden="1"/>
    </xf>
    <xf numFmtId="0" fontId="10" fillId="6" borderId="50" xfId="0" applyFont="1" applyFill="1" applyBorder="1" applyProtection="1">
      <protection locked="0" hidden="1"/>
    </xf>
    <xf numFmtId="0" fontId="10" fillId="6" borderId="7" xfId="0" applyFont="1" applyFill="1" applyBorder="1" applyProtection="1">
      <protection locked="0" hidden="1"/>
    </xf>
    <xf numFmtId="0" fontId="20" fillId="6" borderId="7" xfId="0" applyFont="1" applyFill="1" applyBorder="1" applyAlignment="1" applyProtection="1">
      <alignment horizontal="left" vertical="center"/>
      <protection locked="0" hidden="1"/>
    </xf>
    <xf numFmtId="1" fontId="10" fillId="6" borderId="45" xfId="0" applyNumberFormat="1" applyFont="1" applyFill="1" applyBorder="1" applyAlignment="1" applyProtection="1">
      <alignment horizontal="center" vertical="center"/>
      <protection locked="0" hidden="1"/>
    </xf>
    <xf numFmtId="0" fontId="20" fillId="6" borderId="7" xfId="0" applyFont="1" applyFill="1" applyBorder="1" applyAlignment="1" applyProtection="1">
      <alignment horizontal="left" vertical="center"/>
      <protection hidden="1"/>
    </xf>
    <xf numFmtId="1" fontId="10" fillId="6" borderId="7" xfId="0" applyNumberFormat="1" applyFont="1" applyFill="1" applyBorder="1" applyAlignment="1" applyProtection="1">
      <alignment horizontal="center" vertical="center"/>
      <protection hidden="1"/>
    </xf>
    <xf numFmtId="49" fontId="22" fillId="0" borderId="7" xfId="0" applyNumberFormat="1" applyFont="1" applyBorder="1" applyAlignment="1" applyProtection="1">
      <alignment horizontal="center" vertical="center"/>
      <protection locked="0"/>
    </xf>
    <xf numFmtId="49" fontId="22" fillId="0" borderId="26" xfId="0" applyNumberFormat="1" applyFont="1" applyBorder="1" applyAlignment="1" applyProtection="1">
      <alignment horizontal="center" vertical="center"/>
      <protection locked="0"/>
    </xf>
    <xf numFmtId="0" fontId="10" fillId="6" borderId="7" xfId="0" applyFont="1" applyFill="1" applyBorder="1" applyProtection="1">
      <protection hidden="1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14" fontId="3" fillId="0" borderId="32" xfId="0" applyNumberFormat="1" applyFont="1" applyBorder="1" applyAlignment="1" applyProtection="1">
      <alignment horizontal="center"/>
      <protection locked="0"/>
    </xf>
    <xf numFmtId="10" fontId="2" fillId="0" borderId="24" xfId="0" applyNumberFormat="1" applyFont="1" applyBorder="1" applyAlignment="1" applyProtection="1">
      <alignment horizontal="center" vertical="center"/>
      <protection locked="0" hidden="1"/>
    </xf>
    <xf numFmtId="10" fontId="2" fillId="0" borderId="25" xfId="0" applyNumberFormat="1" applyFont="1" applyBorder="1" applyAlignment="1" applyProtection="1">
      <alignment horizontal="center" vertical="center"/>
      <protection locked="0" hidden="1"/>
    </xf>
    <xf numFmtId="0" fontId="10" fillId="0" borderId="0" xfId="0" applyFont="1" applyAlignment="1">
      <alignment horizontal="left" vertical="center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20" fillId="0" borderId="43" xfId="0" applyFont="1" applyBorder="1" applyAlignment="1" applyProtection="1">
      <alignment horizontal="left" vertical="top" wrapText="1" indent="1"/>
      <protection locked="0"/>
    </xf>
    <xf numFmtId="0" fontId="20" fillId="0" borderId="41" xfId="0" applyFont="1" applyBorder="1" applyAlignment="1" applyProtection="1">
      <alignment horizontal="left" vertical="top" wrapText="1" indent="1"/>
      <protection locked="0"/>
    </xf>
    <xf numFmtId="0" fontId="20" fillId="0" borderId="42" xfId="0" applyFont="1" applyBorder="1" applyAlignment="1" applyProtection="1">
      <alignment horizontal="left" vertical="top" wrapText="1" indent="1"/>
      <protection locked="0"/>
    </xf>
    <xf numFmtId="0" fontId="20" fillId="0" borderId="44" xfId="0" applyFont="1" applyBorder="1" applyAlignme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center" wrapText="1" indent="1"/>
      <protection locked="0"/>
    </xf>
    <xf numFmtId="0" fontId="20" fillId="0" borderId="46" xfId="0" applyFont="1" applyBorder="1" applyAlignment="1" applyProtection="1">
      <alignment horizontal="left" vertical="center" wrapText="1" indent="1"/>
      <protection locked="0"/>
    </xf>
    <xf numFmtId="1" fontId="20" fillId="6" borderId="7" xfId="0" applyNumberFormat="1" applyFont="1" applyFill="1" applyBorder="1" applyAlignment="1" applyProtection="1">
      <alignment horizontal="right" vertical="center"/>
      <protection hidden="1"/>
    </xf>
    <xf numFmtId="0" fontId="20" fillId="6" borderId="7" xfId="0" applyFont="1" applyFill="1" applyBorder="1" applyAlignment="1" applyProtection="1">
      <alignment horizontal="center" vertical="center"/>
      <protection hidden="1"/>
    </xf>
    <xf numFmtId="0" fontId="20" fillId="6" borderId="48" xfId="0" applyFont="1" applyFill="1" applyBorder="1" applyAlignment="1">
      <alignment horizontal="left" vertical="top" indent="1"/>
    </xf>
    <xf numFmtId="0" fontId="20" fillId="6" borderId="6" xfId="0" applyFont="1" applyFill="1" applyBorder="1" applyAlignment="1">
      <alignment horizontal="left" vertical="top" indent="1"/>
    </xf>
    <xf numFmtId="0" fontId="20" fillId="6" borderId="49" xfId="0" applyFont="1" applyFill="1" applyBorder="1" applyAlignment="1">
      <alignment horizontal="left" vertical="top" indent="1"/>
    </xf>
    <xf numFmtId="0" fontId="20" fillId="0" borderId="48" xfId="0" applyFont="1" applyBorder="1" applyAlignment="1" applyProtection="1">
      <alignment horizontal="left" vertical="top" wrapText="1" indent="1"/>
      <protection locked="0"/>
    </xf>
    <xf numFmtId="0" fontId="20" fillId="0" borderId="6" xfId="0" applyFont="1" applyBorder="1" applyAlignment="1" applyProtection="1">
      <alignment horizontal="left" vertical="top" wrapText="1" indent="1"/>
      <protection locked="0"/>
    </xf>
    <xf numFmtId="0" fontId="20" fillId="0" borderId="49" xfId="0" applyFont="1" applyBorder="1" applyAlignment="1" applyProtection="1">
      <alignment horizontal="left" vertical="top" wrapText="1" indent="1"/>
      <protection locked="0"/>
    </xf>
    <xf numFmtId="1" fontId="20" fillId="6" borderId="7" xfId="0" applyNumberFormat="1" applyFont="1" applyFill="1" applyBorder="1" applyAlignment="1" applyProtection="1">
      <alignment horizontal="right" vertical="center"/>
      <protection locked="0" hidden="1"/>
    </xf>
    <xf numFmtId="0" fontId="20" fillId="6" borderId="7" xfId="0" applyFont="1" applyFill="1" applyBorder="1" applyAlignment="1" applyProtection="1">
      <alignment horizontal="center" vertical="center"/>
      <protection locked="0" hidden="1"/>
    </xf>
    <xf numFmtId="0" fontId="20" fillId="0" borderId="43" xfId="0" applyFont="1" applyBorder="1" applyAlignment="1" applyProtection="1">
      <alignment horizontal="left" vertical="center" wrapText="1" indent="1"/>
      <protection locked="0"/>
    </xf>
    <xf numFmtId="0" fontId="20" fillId="0" borderId="41" xfId="0" applyFont="1" applyBorder="1" applyAlignment="1" applyProtection="1">
      <alignment horizontal="left" vertical="center" wrapText="1" indent="1"/>
      <protection locked="0"/>
    </xf>
    <xf numFmtId="0" fontId="20" fillId="0" borderId="42" xfId="0" applyFont="1" applyBorder="1" applyAlignment="1" applyProtection="1">
      <alignment horizontal="left" vertical="center" wrapText="1" indent="1"/>
      <protection locked="0"/>
    </xf>
    <xf numFmtId="0" fontId="20" fillId="0" borderId="48" xfId="0" applyFont="1" applyBorder="1" applyAlignment="1" applyProtection="1">
      <alignment horizontal="left" vertical="center" wrapText="1" indent="1"/>
      <protection locked="0"/>
    </xf>
    <xf numFmtId="0" fontId="20" fillId="0" borderId="6" xfId="0" applyFont="1" applyBorder="1" applyAlignment="1" applyProtection="1">
      <alignment horizontal="left" vertical="center" wrapText="1" indent="1"/>
      <protection locked="0"/>
    </xf>
    <xf numFmtId="0" fontId="20" fillId="0" borderId="49" xfId="0" applyFont="1" applyBorder="1" applyAlignment="1" applyProtection="1">
      <alignment horizontal="left" vertical="center" wrapText="1" indent="1"/>
      <protection locked="0"/>
    </xf>
    <xf numFmtId="0" fontId="20" fillId="0" borderId="45" xfId="1" applyFont="1" applyBorder="1" applyAlignment="1" applyProtection="1">
      <alignment horizontal="left" vertical="center" wrapText="1" indent="1"/>
      <protection locked="0"/>
    </xf>
    <xf numFmtId="0" fontId="20" fillId="0" borderId="43" xfId="1" applyFont="1" applyBorder="1" applyAlignment="1" applyProtection="1">
      <alignment horizontal="left" vertical="center" wrapText="1" indent="1"/>
      <protection locked="0"/>
    </xf>
    <xf numFmtId="0" fontId="20" fillId="0" borderId="41" xfId="1" applyFont="1" applyBorder="1" applyAlignment="1" applyProtection="1">
      <alignment horizontal="left" vertical="center" wrapText="1" indent="1"/>
      <protection locked="0"/>
    </xf>
    <xf numFmtId="0" fontId="20" fillId="0" borderId="42" xfId="1" applyFont="1" applyBorder="1" applyAlignment="1" applyProtection="1">
      <alignment horizontal="left" vertical="center" wrapText="1" indent="1"/>
      <protection locked="0"/>
    </xf>
    <xf numFmtId="0" fontId="20" fillId="0" borderId="7" xfId="1" applyFont="1" applyBorder="1" applyAlignment="1" applyProtection="1">
      <alignment horizontal="left" vertical="center" wrapText="1" indent="1"/>
      <protection locked="0"/>
    </xf>
    <xf numFmtId="0" fontId="20" fillId="0" borderId="44" xfId="1" applyFont="1" applyBorder="1" applyAlignment="1" applyProtection="1">
      <alignment horizontal="left" vertical="center" wrapText="1" indent="1"/>
      <protection locked="0"/>
    </xf>
    <xf numFmtId="0" fontId="20" fillId="0" borderId="0" xfId="1" applyFont="1" applyBorder="1" applyAlignment="1" applyProtection="1">
      <alignment horizontal="left" vertical="center" wrapText="1" indent="1"/>
      <protection locked="0"/>
    </xf>
    <xf numFmtId="0" fontId="20" fillId="0" borderId="46" xfId="1" applyFont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4</xdr:col>
      <xdr:colOff>352425</xdr:colOff>
      <xdr:row>0</xdr:row>
      <xdr:rowOff>942975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2AD01C2-D53C-4B73-B15C-127E802D40AE}"/>
            </a:ext>
            <a:ext uri="{147F2762-F138-4A5C-976F-8EAC2B608ADB}">
              <a16:predDERef xmlns:a16="http://schemas.microsoft.com/office/drawing/2014/main" pred="{E626118B-F254-48F5-BF19-526F52459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14300"/>
          <a:ext cx="24669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showGridLines="0" tabSelected="1" topLeftCell="A20" zoomScale="125" zoomScaleNormal="125" workbookViewId="0">
      <selection activeCell="I45" sqref="I45"/>
    </sheetView>
  </sheetViews>
  <sheetFormatPr baseColWidth="10" defaultColWidth="9.140625" defaultRowHeight="12" x14ac:dyDescent="0.2"/>
  <cols>
    <col min="1" max="1" width="16" customWidth="1"/>
    <col min="2" max="2" width="1.5703125" style="1" customWidth="1"/>
    <col min="3" max="3" width="6.42578125" customWidth="1"/>
    <col min="4" max="4" width="9.140625" customWidth="1"/>
    <col min="5" max="5" width="9.140625" style="2" customWidth="1"/>
    <col min="6" max="8" width="9.140625" customWidth="1"/>
    <col min="9" max="9" width="5.140625" customWidth="1"/>
    <col min="10" max="10" width="10.42578125" customWidth="1"/>
    <col min="11" max="11" width="12.85546875" customWidth="1"/>
    <col min="12" max="12" width="9.140625" customWidth="1"/>
    <col min="13" max="13" width="1" customWidth="1"/>
    <col min="14" max="1025" width="11.42578125"/>
  </cols>
  <sheetData>
    <row r="1" spans="1:13" ht="80.099999999999994" customHeight="1" x14ac:dyDescent="0.35">
      <c r="A1" s="1"/>
      <c r="C1" s="1"/>
      <c r="D1" s="1"/>
      <c r="G1" s="60" t="s">
        <v>185</v>
      </c>
      <c r="H1" s="3"/>
      <c r="I1" s="4"/>
      <c r="J1" s="1"/>
      <c r="K1" s="5"/>
      <c r="L1" s="5"/>
      <c r="M1" s="1"/>
    </row>
    <row r="2" spans="1:13" ht="18" customHeight="1" thickBot="1" x14ac:dyDescent="0.3">
      <c r="A2" s="18"/>
      <c r="B2" s="18"/>
      <c r="D2" s="199"/>
      <c r="E2" s="199"/>
      <c r="F2" s="199"/>
      <c r="G2" s="199"/>
      <c r="H2" s="199"/>
      <c r="I2" s="199"/>
      <c r="J2" s="199"/>
      <c r="K2" s="199"/>
      <c r="L2" s="20" t="s">
        <v>0</v>
      </c>
      <c r="M2" s="1"/>
    </row>
    <row r="3" spans="1:13" ht="14.1" customHeight="1" x14ac:dyDescent="0.25">
      <c r="A3" s="66" t="s">
        <v>1</v>
      </c>
      <c r="B3" s="67"/>
      <c r="C3" s="67"/>
      <c r="D3" s="200"/>
      <c r="E3" s="201"/>
      <c r="F3" s="201"/>
      <c r="G3" s="201"/>
      <c r="H3" s="201"/>
      <c r="I3" s="201"/>
      <c r="J3" s="201"/>
      <c r="K3" s="201"/>
      <c r="L3" s="79"/>
      <c r="M3" s="1"/>
    </row>
    <row r="4" spans="1:13" s="6" customFormat="1" ht="14.1" customHeight="1" x14ac:dyDescent="0.25">
      <c r="A4" s="66" t="s">
        <v>2</v>
      </c>
      <c r="B4" s="67"/>
      <c r="C4" s="67"/>
      <c r="D4" s="197"/>
      <c r="E4" s="198"/>
      <c r="F4" s="198"/>
      <c r="G4" s="198"/>
      <c r="H4" s="198"/>
      <c r="I4" s="198"/>
      <c r="J4" s="198"/>
      <c r="K4" s="198"/>
      <c r="L4" s="80"/>
      <c r="M4" s="19"/>
    </row>
    <row r="5" spans="1:13" ht="14.1" customHeight="1" x14ac:dyDescent="0.25">
      <c r="A5" s="66" t="s">
        <v>3</v>
      </c>
      <c r="B5" s="67"/>
      <c r="C5" s="67"/>
      <c r="D5" s="197"/>
      <c r="E5" s="198"/>
      <c r="F5" s="198"/>
      <c r="G5" s="198"/>
      <c r="H5" s="198"/>
      <c r="I5" s="198"/>
      <c r="J5" s="198"/>
      <c r="K5" s="198"/>
      <c r="L5" s="81"/>
    </row>
    <row r="6" spans="1:13" s="6" customFormat="1" ht="14.1" customHeight="1" x14ac:dyDescent="0.25">
      <c r="A6" s="66" t="s">
        <v>4</v>
      </c>
      <c r="B6" s="68"/>
      <c r="C6" s="68"/>
      <c r="D6" s="202"/>
      <c r="E6" s="198"/>
      <c r="F6" s="198"/>
      <c r="G6" s="198"/>
      <c r="H6" s="198"/>
      <c r="I6" s="198"/>
      <c r="J6" s="198"/>
      <c r="K6" s="198"/>
      <c r="L6" s="82"/>
      <c r="M6" s="7"/>
    </row>
    <row r="7" spans="1:13" ht="14.1" customHeight="1" x14ac:dyDescent="0.25">
      <c r="A7" s="66" t="s">
        <v>5</v>
      </c>
      <c r="B7" s="67"/>
      <c r="C7" s="67"/>
      <c r="D7" s="197"/>
      <c r="E7" s="198"/>
      <c r="F7" s="198"/>
      <c r="G7" s="198"/>
      <c r="H7" s="198"/>
      <c r="I7" s="198"/>
      <c r="J7" s="198"/>
      <c r="K7" s="198"/>
      <c r="L7" s="82"/>
      <c r="M7" s="7"/>
    </row>
    <row r="8" spans="1:13" ht="14.1" customHeight="1" x14ac:dyDescent="0.25">
      <c r="A8" s="66" t="s">
        <v>6</v>
      </c>
      <c r="B8" s="68"/>
      <c r="C8" s="68"/>
      <c r="D8" s="197"/>
      <c r="E8" s="198"/>
      <c r="F8" s="198"/>
      <c r="G8" s="198"/>
      <c r="H8" s="198"/>
      <c r="I8" s="198"/>
      <c r="J8" s="198"/>
      <c r="K8" s="198"/>
      <c r="L8" s="83"/>
      <c r="M8" s="7"/>
    </row>
    <row r="9" spans="1:13" ht="14.1" customHeight="1" x14ac:dyDescent="0.25">
      <c r="A9" s="66" t="s">
        <v>7</v>
      </c>
      <c r="B9" s="67"/>
      <c r="C9" s="67"/>
      <c r="D9" s="197"/>
      <c r="E9" s="198"/>
      <c r="F9" s="198"/>
      <c r="G9" s="198"/>
      <c r="H9" s="198"/>
      <c r="I9" s="198"/>
      <c r="J9" s="198"/>
      <c r="K9" s="198"/>
      <c r="L9" s="83"/>
      <c r="M9" s="7"/>
    </row>
    <row r="10" spans="1:13" ht="14.1" customHeight="1" x14ac:dyDescent="0.25">
      <c r="A10" s="66" t="s">
        <v>7</v>
      </c>
      <c r="B10" s="69"/>
      <c r="C10" s="69"/>
      <c r="D10" s="197"/>
      <c r="E10" s="198"/>
      <c r="F10" s="198"/>
      <c r="G10" s="198"/>
      <c r="H10" s="198"/>
      <c r="I10" s="198"/>
      <c r="J10" s="198"/>
      <c r="K10" s="198"/>
      <c r="L10" s="82"/>
      <c r="M10" s="7"/>
    </row>
    <row r="11" spans="1:13" ht="14.1" customHeight="1" x14ac:dyDescent="0.25">
      <c r="A11" s="66" t="s">
        <v>8</v>
      </c>
      <c r="B11" s="69"/>
      <c r="C11" s="69"/>
      <c r="D11" s="197"/>
      <c r="E11" s="198"/>
      <c r="F11" s="198"/>
      <c r="G11" s="198"/>
      <c r="H11" s="198"/>
      <c r="I11" s="198"/>
      <c r="J11" s="198"/>
      <c r="K11" s="198"/>
      <c r="L11" s="82"/>
      <c r="M11" s="7"/>
    </row>
    <row r="12" spans="1:13" ht="14.1" customHeight="1" x14ac:dyDescent="0.25">
      <c r="A12" s="66" t="s">
        <v>9</v>
      </c>
      <c r="B12" s="69"/>
      <c r="C12" s="69"/>
      <c r="D12" s="197"/>
      <c r="E12" s="198"/>
      <c r="F12" s="198"/>
      <c r="G12" s="198"/>
      <c r="H12" s="198"/>
      <c r="I12" s="198"/>
      <c r="J12" s="198"/>
      <c r="K12" s="198"/>
      <c r="L12" s="82"/>
      <c r="M12" s="7"/>
    </row>
    <row r="13" spans="1:13" ht="14.1" customHeight="1" x14ac:dyDescent="0.25">
      <c r="A13" s="66" t="s">
        <v>10</v>
      </c>
      <c r="B13" s="67"/>
      <c r="C13" s="67"/>
      <c r="D13" s="193"/>
      <c r="E13" s="194"/>
      <c r="F13" s="194"/>
      <c r="G13" s="194"/>
      <c r="H13" s="194"/>
      <c r="I13" s="194"/>
      <c r="J13" s="194"/>
      <c r="K13" s="194"/>
      <c r="L13" s="84"/>
      <c r="M13" s="7"/>
    </row>
    <row r="14" spans="1:13" ht="14.1" customHeight="1" x14ac:dyDescent="0.25">
      <c r="A14" s="66" t="s">
        <v>11</v>
      </c>
      <c r="B14" s="67"/>
      <c r="C14" s="67"/>
      <c r="D14" s="195"/>
      <c r="E14" s="196"/>
      <c r="F14" s="196"/>
      <c r="G14" s="196"/>
      <c r="H14" s="196"/>
      <c r="I14" s="196"/>
      <c r="J14" s="196"/>
      <c r="K14" s="196"/>
      <c r="L14" s="85"/>
      <c r="M14" s="7"/>
    </row>
    <row r="15" spans="1:13" ht="12.75" customHeight="1" thickBot="1" x14ac:dyDescent="0.3">
      <c r="A15" s="70" t="s">
        <v>12</v>
      </c>
      <c r="B15" s="67"/>
      <c r="C15" s="67"/>
      <c r="D15" s="206"/>
      <c r="E15" s="207"/>
      <c r="F15" s="207"/>
      <c r="G15" s="207"/>
      <c r="H15" s="207"/>
      <c r="I15" s="207"/>
      <c r="J15" s="207"/>
      <c r="K15" s="207"/>
      <c r="L15" s="86"/>
      <c r="M15" s="7"/>
    </row>
    <row r="16" spans="1:13" x14ac:dyDescent="0.2">
      <c r="A16" s="71"/>
      <c r="B16" s="72"/>
      <c r="C16" s="71"/>
      <c r="D16" s="71"/>
      <c r="E16" s="73"/>
      <c r="F16" s="71"/>
      <c r="G16" s="71"/>
      <c r="H16" s="71"/>
      <c r="I16" s="71"/>
      <c r="J16" s="71"/>
      <c r="K16" s="71"/>
      <c r="L16" s="74"/>
      <c r="M16" s="7"/>
    </row>
    <row r="17" spans="1:13" ht="12.75" x14ac:dyDescent="0.2">
      <c r="A17" s="66" t="s">
        <v>13</v>
      </c>
      <c r="B17" s="72"/>
      <c r="C17" s="71"/>
      <c r="D17" s="71"/>
      <c r="E17" s="73"/>
      <c r="F17" s="71"/>
      <c r="G17" s="71"/>
      <c r="H17" s="71"/>
      <c r="I17" s="71"/>
      <c r="J17" s="71"/>
      <c r="K17" s="71"/>
      <c r="L17" s="74"/>
      <c r="M17" s="7"/>
    </row>
    <row r="18" spans="1:13" ht="4.5" customHeight="1" x14ac:dyDescent="0.2">
      <c r="A18" s="75"/>
      <c r="B18" s="76"/>
      <c r="C18" s="75"/>
      <c r="D18" s="75"/>
      <c r="E18" s="77"/>
      <c r="F18" s="75"/>
      <c r="G18" s="75"/>
      <c r="H18" s="75"/>
      <c r="I18" s="75"/>
      <c r="J18" s="75"/>
      <c r="K18" s="75"/>
      <c r="L18" s="78"/>
      <c r="M18" s="7"/>
    </row>
    <row r="19" spans="1:13" ht="14.1" customHeight="1" thickBot="1" x14ac:dyDescent="0.25">
      <c r="A19" s="71"/>
      <c r="B19" s="72"/>
      <c r="C19" s="71"/>
      <c r="D19" s="71"/>
      <c r="E19" s="73"/>
      <c r="F19" s="71"/>
      <c r="G19" s="71"/>
      <c r="H19" s="71"/>
      <c r="I19" s="71"/>
      <c r="J19" s="71"/>
      <c r="K19" s="71"/>
      <c r="L19" s="71"/>
      <c r="M19" s="8"/>
    </row>
    <row r="20" spans="1:13" s="10" customFormat="1" ht="14.1" customHeight="1" x14ac:dyDescent="0.2">
      <c r="A20" s="220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2"/>
      <c r="M20" s="9"/>
    </row>
    <row r="21" spans="1:13" ht="14.1" customHeight="1" x14ac:dyDescent="0.2">
      <c r="A21" s="211"/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3"/>
      <c r="M21" s="9"/>
    </row>
    <row r="22" spans="1:13" ht="14.1" customHeight="1" x14ac:dyDescent="0.2">
      <c r="A22" s="211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3"/>
      <c r="M22" s="9"/>
    </row>
    <row r="23" spans="1:13" s="6" customFormat="1" ht="14.1" customHeight="1" x14ac:dyDescent="0.2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6"/>
      <c r="M23" s="11"/>
    </row>
    <row r="24" spans="1:13" s="6" customFormat="1" ht="14.1" customHeight="1" x14ac:dyDescent="0.2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6"/>
      <c r="M24" s="11"/>
    </row>
    <row r="25" spans="1:13" s="6" customFormat="1" ht="14.1" customHeight="1" x14ac:dyDescent="0.2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6"/>
      <c r="M25" s="11"/>
    </row>
    <row r="26" spans="1:13" s="6" customFormat="1" ht="14.1" customHeight="1" thickBot="1" x14ac:dyDescent="0.25">
      <c r="A26" s="217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9"/>
      <c r="M26" s="11"/>
    </row>
    <row r="27" spans="1:13" ht="15.95" customHeight="1" x14ac:dyDescent="0.2">
      <c r="A27" s="208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12"/>
    </row>
    <row r="28" spans="1:13" ht="5.0999999999999996" customHeight="1" x14ac:dyDescent="0.2">
      <c r="A28" s="13"/>
      <c r="B28" s="17"/>
      <c r="C28" s="6"/>
      <c r="D28" s="6"/>
      <c r="E28" s="22"/>
      <c r="F28" s="23"/>
      <c r="G28" s="21"/>
      <c r="H28" s="24"/>
      <c r="I28" s="14"/>
      <c r="J28" s="14"/>
      <c r="K28" s="14"/>
      <c r="L28" s="14"/>
      <c r="M28" s="14"/>
    </row>
    <row r="29" spans="1:13" ht="14.1" customHeight="1" x14ac:dyDescent="0.2">
      <c r="A29" s="13"/>
      <c r="B29" s="25">
        <v>5</v>
      </c>
      <c r="C29" s="26" t="s">
        <v>14</v>
      </c>
      <c r="D29" s="27"/>
      <c r="E29" s="27"/>
      <c r="F29" s="27" t="s">
        <v>15</v>
      </c>
      <c r="G29" s="28"/>
      <c r="H29" s="28"/>
      <c r="I29" s="28"/>
      <c r="J29" s="28"/>
      <c r="K29" s="28"/>
      <c r="L29" s="13"/>
      <c r="M29" s="13"/>
    </row>
    <row r="30" spans="1:13" ht="14.1" customHeight="1" x14ac:dyDescent="0.2">
      <c r="A30" s="13"/>
      <c r="B30" s="25">
        <v>4</v>
      </c>
      <c r="C30" s="26" t="s">
        <v>16</v>
      </c>
      <c r="D30" s="27"/>
      <c r="E30" s="27"/>
      <c r="F30" s="27" t="s">
        <v>17</v>
      </c>
      <c r="G30" s="28"/>
      <c r="H30" s="28"/>
      <c r="I30" s="28"/>
      <c r="J30" s="28"/>
      <c r="K30" s="28"/>
      <c r="L30" s="13"/>
      <c r="M30" s="13"/>
    </row>
    <row r="31" spans="1:13" ht="14.1" customHeight="1" x14ac:dyDescent="0.2">
      <c r="A31" s="13"/>
      <c r="B31" s="25">
        <v>3</v>
      </c>
      <c r="C31" s="26" t="s">
        <v>18</v>
      </c>
      <c r="D31" s="27"/>
      <c r="E31" s="27"/>
      <c r="F31" s="28" t="s">
        <v>19</v>
      </c>
      <c r="G31" s="29"/>
      <c r="H31" s="29"/>
      <c r="I31" s="29"/>
      <c r="J31" s="29"/>
      <c r="K31" s="29"/>
      <c r="L31" s="14"/>
      <c r="M31" s="14"/>
    </row>
    <row r="32" spans="1:13" ht="14.1" customHeight="1" x14ac:dyDescent="0.2">
      <c r="A32" s="13"/>
      <c r="B32" s="25">
        <v>2</v>
      </c>
      <c r="C32" s="26" t="s">
        <v>20</v>
      </c>
      <c r="D32" s="27"/>
      <c r="E32" s="27"/>
      <c r="F32" s="27" t="s">
        <v>21</v>
      </c>
      <c r="G32" s="29"/>
      <c r="H32" s="29"/>
      <c r="I32" s="29"/>
      <c r="J32" s="29"/>
      <c r="K32" s="29"/>
      <c r="L32" s="14"/>
      <c r="M32" s="14"/>
    </row>
    <row r="33" spans="1:17" ht="14.1" customHeight="1" x14ac:dyDescent="0.2">
      <c r="A33" s="13"/>
      <c r="B33" s="25">
        <v>1</v>
      </c>
      <c r="C33" s="26" t="s">
        <v>22</v>
      </c>
      <c r="D33" s="27"/>
      <c r="E33" s="27"/>
      <c r="F33" s="27" t="s">
        <v>23</v>
      </c>
      <c r="G33" s="27"/>
      <c r="H33" s="27"/>
      <c r="I33" s="27"/>
      <c r="J33" s="27"/>
      <c r="K33" s="27"/>
      <c r="L33" s="14"/>
      <c r="M33" s="14"/>
    </row>
    <row r="34" spans="1:17" ht="14.1" customHeight="1" x14ac:dyDescent="0.2">
      <c r="A34" s="13"/>
      <c r="B34" s="25"/>
      <c r="C34" s="30"/>
      <c r="D34" s="30"/>
      <c r="E34" s="31"/>
      <c r="F34" s="27"/>
      <c r="G34" s="32"/>
      <c r="H34" s="33"/>
      <c r="I34" s="34"/>
      <c r="J34" s="35"/>
      <c r="K34" s="35"/>
      <c r="L34" s="14"/>
      <c r="M34" s="14"/>
      <c r="Q34" s="61"/>
    </row>
    <row r="35" spans="1:17" ht="14.1" customHeight="1" x14ac:dyDescent="0.2">
      <c r="A35" s="13"/>
      <c r="B35" s="36"/>
      <c r="C35" s="27"/>
      <c r="D35" s="27"/>
      <c r="E35" s="31"/>
      <c r="F35" s="27"/>
      <c r="G35" s="32"/>
      <c r="H35" s="33"/>
      <c r="I35" s="34"/>
      <c r="J35" s="35"/>
      <c r="K35" s="35"/>
      <c r="L35" s="14"/>
      <c r="M35" s="14"/>
    </row>
    <row r="36" spans="1:17" s="6" customFormat="1" ht="14.1" customHeight="1" x14ac:dyDescent="0.2">
      <c r="A36" s="7"/>
      <c r="B36" s="37"/>
      <c r="C36" s="26" t="s">
        <v>24</v>
      </c>
      <c r="D36" s="26"/>
      <c r="E36" s="31"/>
      <c r="F36" s="36" t="s">
        <v>25</v>
      </c>
      <c r="G36" s="209" t="s">
        <v>26</v>
      </c>
      <c r="H36" s="209"/>
      <c r="I36" s="37" t="s">
        <v>27</v>
      </c>
      <c r="J36" s="210" t="s">
        <v>28</v>
      </c>
      <c r="K36" s="210"/>
      <c r="L36" s="7"/>
      <c r="M36" s="7"/>
    </row>
    <row r="37" spans="1:17" ht="14.1" customHeight="1" x14ac:dyDescent="0.2">
      <c r="A37" s="7"/>
      <c r="B37" s="37">
        <v>1</v>
      </c>
      <c r="C37" s="26" t="s">
        <v>29</v>
      </c>
      <c r="D37" s="26"/>
      <c r="E37" s="31"/>
      <c r="F37" s="62">
        <f>ORGANISATION</f>
        <v>0</v>
      </c>
      <c r="G37" s="53" t="str">
        <f>"/"</f>
        <v>/</v>
      </c>
      <c r="H37" s="52">
        <v>55</v>
      </c>
      <c r="I37" s="52">
        <v>2</v>
      </c>
      <c r="J37" s="54">
        <f>Rapport!H24</f>
        <v>0</v>
      </c>
      <c r="K37" s="55" t="str">
        <f>" / "&amp;H37*I37</f>
        <v xml:space="preserve"> / 110</v>
      </c>
      <c r="L37" s="7"/>
      <c r="M37" s="7">
        <f>H37*I37</f>
        <v>110</v>
      </c>
    </row>
    <row r="38" spans="1:17" ht="14.1" customHeight="1" x14ac:dyDescent="0.2">
      <c r="A38" s="7"/>
      <c r="B38" s="37">
        <v>2</v>
      </c>
      <c r="C38" s="26" t="s">
        <v>30</v>
      </c>
      <c r="D38" s="26"/>
      <c r="E38" s="31"/>
      <c r="F38" s="52">
        <f>PROMO</f>
        <v>0</v>
      </c>
      <c r="G38" s="53" t="str">
        <f>"/"</f>
        <v>/</v>
      </c>
      <c r="H38" s="52">
        <v>25</v>
      </c>
      <c r="I38" s="52">
        <v>1</v>
      </c>
      <c r="J38" s="54">
        <f>F38*I38</f>
        <v>0</v>
      </c>
      <c r="K38" s="55" t="str">
        <f>" / "&amp;H38*I38</f>
        <v xml:space="preserve"> / 25</v>
      </c>
      <c r="L38" s="7"/>
      <c r="M38" s="7">
        <f>H38*I38</f>
        <v>25</v>
      </c>
    </row>
    <row r="39" spans="1:17" ht="14.1" customHeight="1" x14ac:dyDescent="0.2">
      <c r="A39" s="7"/>
      <c r="B39" s="37">
        <v>3</v>
      </c>
      <c r="C39" s="26" t="s">
        <v>31</v>
      </c>
      <c r="D39" s="26"/>
      <c r="E39" s="31"/>
      <c r="F39" s="52">
        <f>OFFICIELS</f>
        <v>0</v>
      </c>
      <c r="G39" s="53" t="str">
        <f>"/"</f>
        <v>/</v>
      </c>
      <c r="H39" s="52">
        <v>50</v>
      </c>
      <c r="I39" s="52">
        <v>3</v>
      </c>
      <c r="J39" s="54">
        <f>F39*I39</f>
        <v>0</v>
      </c>
      <c r="K39" s="55" t="str">
        <f>" / "&amp;H39*I39</f>
        <v xml:space="preserve"> / 150</v>
      </c>
      <c r="L39" s="7"/>
      <c r="M39" s="7">
        <f>H39*I39</f>
        <v>150</v>
      </c>
    </row>
    <row r="40" spans="1:17" ht="14.1" customHeight="1" x14ac:dyDescent="0.2">
      <c r="A40" s="7"/>
      <c r="B40" s="37">
        <v>4</v>
      </c>
      <c r="C40" s="26" t="s">
        <v>32</v>
      </c>
      <c r="D40" s="26"/>
      <c r="E40" s="31"/>
      <c r="F40" s="52">
        <v>0</v>
      </c>
      <c r="G40" s="53" t="str">
        <f>"/"</f>
        <v>/</v>
      </c>
      <c r="H40" s="52">
        <v>105</v>
      </c>
      <c r="I40" s="52">
        <v>4</v>
      </c>
      <c r="J40" s="54">
        <f>F40*I40</f>
        <v>0</v>
      </c>
      <c r="K40" s="55" t="str">
        <f>" / "&amp;H40*I40</f>
        <v xml:space="preserve"> / 420</v>
      </c>
      <c r="L40" s="7"/>
      <c r="M40" s="7">
        <f>H40*I40</f>
        <v>420</v>
      </c>
    </row>
    <row r="41" spans="1:17" ht="14.1" customHeight="1" thickBot="1" x14ac:dyDescent="0.25">
      <c r="A41" s="7"/>
      <c r="B41" s="37">
        <v>5</v>
      </c>
      <c r="C41" s="26" t="s">
        <v>33</v>
      </c>
      <c r="D41" s="26"/>
      <c r="E41" s="31"/>
      <c r="F41" s="52">
        <f>DIVERS</f>
        <v>0</v>
      </c>
      <c r="G41" s="53" t="str">
        <f>"/"</f>
        <v>/</v>
      </c>
      <c r="H41" s="52">
        <v>10</v>
      </c>
      <c r="I41" s="52">
        <v>2</v>
      </c>
      <c r="J41" s="54">
        <f>F41*I41</f>
        <v>0</v>
      </c>
      <c r="K41" s="55" t="str">
        <f>" / "&amp;H41*I41</f>
        <v xml:space="preserve"> / 20</v>
      </c>
      <c r="L41" s="7"/>
      <c r="M41" s="7">
        <f>H41*I41</f>
        <v>20</v>
      </c>
    </row>
    <row r="42" spans="1:17" ht="18" customHeight="1" x14ac:dyDescent="0.2">
      <c r="A42" s="7"/>
      <c r="B42" s="45"/>
      <c r="C42" s="46" t="s">
        <v>34</v>
      </c>
      <c r="D42" s="46"/>
      <c r="E42" s="47"/>
      <c r="F42" s="56"/>
      <c r="G42" s="57"/>
      <c r="H42" s="57"/>
      <c r="I42" s="56"/>
      <c r="J42" s="58">
        <f>SUM(J37:J41)</f>
        <v>0</v>
      </c>
      <c r="K42" s="59" t="str">
        <f>" / "&amp;M42</f>
        <v xml:space="preserve"> / 725</v>
      </c>
      <c r="L42" s="7"/>
      <c r="M42" s="15">
        <f>SUM(M37:M41)</f>
        <v>725</v>
      </c>
      <c r="N42" s="16"/>
    </row>
    <row r="43" spans="1:17" ht="27.75" customHeight="1" thickBot="1" x14ac:dyDescent="0.25">
      <c r="A43" s="7"/>
      <c r="B43" s="48"/>
      <c r="C43" s="49" t="s">
        <v>35</v>
      </c>
      <c r="D43" s="49"/>
      <c r="E43" s="50"/>
      <c r="F43" s="63"/>
      <c r="G43" s="64"/>
      <c r="H43" s="64"/>
      <c r="I43" s="65"/>
      <c r="J43" s="203">
        <f>J42/M42</f>
        <v>0</v>
      </c>
      <c r="K43" s="204"/>
      <c r="L43" s="7"/>
      <c r="M43" s="7"/>
    </row>
    <row r="44" spans="1:17" x14ac:dyDescent="0.2">
      <c r="E44" s="38" t="s">
        <v>36</v>
      </c>
      <c r="F44" s="39"/>
      <c r="G44" s="40"/>
      <c r="H44" s="40"/>
    </row>
    <row r="45" spans="1:17" x14ac:dyDescent="0.2">
      <c r="E45" s="41" t="s">
        <v>37</v>
      </c>
      <c r="F45" s="42"/>
      <c r="G45" s="43"/>
      <c r="H45" s="43"/>
      <c r="I45" s="44"/>
    </row>
    <row r="49" spans="2:13" ht="12.75" x14ac:dyDescent="0.2">
      <c r="B49" s="51" t="s">
        <v>38</v>
      </c>
    </row>
    <row r="50" spans="2:13" ht="12.75" x14ac:dyDescent="0.2">
      <c r="C50" s="205" t="s">
        <v>39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</row>
    <row r="51" spans="2:13" ht="12.75" x14ac:dyDescent="0.2">
      <c r="C51" s="35" t="s">
        <v>40</v>
      </c>
    </row>
  </sheetData>
  <sheetProtection selectLockedCells="1"/>
  <mergeCells count="26">
    <mergeCell ref="J43:K43"/>
    <mergeCell ref="C50:M50"/>
    <mergeCell ref="D15:K15"/>
    <mergeCell ref="A27:L27"/>
    <mergeCell ref="G36:H36"/>
    <mergeCell ref="J36:K36"/>
    <mergeCell ref="A22:L22"/>
    <mergeCell ref="A23:L23"/>
    <mergeCell ref="A24:L24"/>
    <mergeCell ref="A25:L25"/>
    <mergeCell ref="A26:L26"/>
    <mergeCell ref="A20:L20"/>
    <mergeCell ref="A21:L21"/>
    <mergeCell ref="D2:K2"/>
    <mergeCell ref="D3:K3"/>
    <mergeCell ref="D4:K4"/>
    <mergeCell ref="D5:K5"/>
    <mergeCell ref="D6:K6"/>
    <mergeCell ref="D13:K13"/>
    <mergeCell ref="D14:K14"/>
    <mergeCell ref="D11:K11"/>
    <mergeCell ref="D7:K7"/>
    <mergeCell ref="D8:K8"/>
    <mergeCell ref="D9:K9"/>
    <mergeCell ref="D10:K10"/>
    <mergeCell ref="D12:K12"/>
  </mergeCells>
  <pageMargins left="0.25" right="0.25" top="0.75" bottom="0.75" header="0.3" footer="0.3"/>
  <pageSetup paperSize="9" firstPageNumber="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0"/>
  <sheetViews>
    <sheetView showGridLines="0" zoomScale="125" zoomScaleNormal="125" workbookViewId="0">
      <selection activeCell="E15" sqref="E15"/>
    </sheetView>
  </sheetViews>
  <sheetFormatPr baseColWidth="10" defaultColWidth="9.140625" defaultRowHeight="12.75" x14ac:dyDescent="0.2"/>
  <cols>
    <col min="1" max="1" width="4" style="152" customWidth="1"/>
    <col min="2" max="2" width="3" style="87"/>
    <col min="3" max="3" width="82.7109375" style="87"/>
    <col min="4" max="7" width="3" style="87"/>
    <col min="8" max="8" width="4.28515625" style="87" customWidth="1"/>
    <col min="9" max="9" width="3" style="87" hidden="1" customWidth="1"/>
    <col min="10" max="10" width="0.28515625" style="87" customWidth="1"/>
    <col min="11" max="11" width="3.5703125" style="87" hidden="1" customWidth="1"/>
    <col min="12" max="1025" width="3" style="87"/>
    <col min="1026" max="16384" width="9.140625" style="87"/>
  </cols>
  <sheetData>
    <row r="1" spans="1:11" ht="24.75" customHeight="1" thickBot="1" x14ac:dyDescent="0.25">
      <c r="A1" s="87"/>
      <c r="C1" s="88" t="s">
        <v>179</v>
      </c>
    </row>
    <row r="2" spans="1:11" ht="1.5" customHeight="1" thickTop="1" x14ac:dyDescent="0.2">
      <c r="A2" s="89"/>
      <c r="B2" s="90"/>
      <c r="C2" s="91"/>
      <c r="D2" s="92"/>
      <c r="E2" s="92"/>
      <c r="F2" s="92"/>
      <c r="G2" s="92"/>
      <c r="H2" s="92"/>
    </row>
    <row r="3" spans="1:11" ht="18" customHeight="1" x14ac:dyDescent="0.2">
      <c r="A3" s="93" t="s">
        <v>41</v>
      </c>
      <c r="B3" s="94"/>
      <c r="C3" s="95" t="s">
        <v>42</v>
      </c>
      <c r="D3" s="96"/>
      <c r="E3" s="96"/>
      <c r="F3" s="96"/>
      <c r="G3" s="96"/>
      <c r="H3" s="97"/>
    </row>
    <row r="4" spans="1:11" s="102" customFormat="1" ht="15.75" customHeight="1" x14ac:dyDescent="0.2">
      <c r="A4" s="98" t="s">
        <v>43</v>
      </c>
      <c r="B4" s="99"/>
      <c r="C4" s="100" t="s">
        <v>44</v>
      </c>
      <c r="D4" s="101">
        <v>5</v>
      </c>
      <c r="E4" s="101">
        <v>4</v>
      </c>
      <c r="F4" s="101">
        <v>3</v>
      </c>
      <c r="G4" s="101">
        <v>2</v>
      </c>
      <c r="H4" s="101">
        <v>1</v>
      </c>
    </row>
    <row r="5" spans="1:11" ht="15" customHeight="1" x14ac:dyDescent="0.2">
      <c r="A5" s="103" t="s">
        <v>45</v>
      </c>
      <c r="B5" s="104"/>
      <c r="C5" s="105" t="s">
        <v>46</v>
      </c>
      <c r="D5" s="106"/>
      <c r="E5" s="106"/>
      <c r="F5" s="106"/>
      <c r="G5" s="106"/>
      <c r="H5" s="107"/>
      <c r="J5" s="102">
        <f>(COUNTA(D5:H5))</f>
        <v>0</v>
      </c>
    </row>
    <row r="6" spans="1:11" ht="15" customHeight="1" x14ac:dyDescent="0.2">
      <c r="A6" s="103" t="s">
        <v>47</v>
      </c>
      <c r="B6" s="104"/>
      <c r="C6" s="105" t="s">
        <v>48</v>
      </c>
      <c r="D6" s="106"/>
      <c r="E6" s="106"/>
      <c r="F6" s="106"/>
      <c r="G6" s="106"/>
      <c r="H6" s="107"/>
      <c r="J6" s="102">
        <f>(COUNTA(D6:H6))</f>
        <v>0</v>
      </c>
    </row>
    <row r="7" spans="1:11" ht="15" customHeight="1" x14ac:dyDescent="0.2">
      <c r="A7" s="103" t="s">
        <v>49</v>
      </c>
      <c r="B7" s="108"/>
      <c r="C7" s="105" t="s">
        <v>50</v>
      </c>
      <c r="D7" s="106"/>
      <c r="E7" s="190"/>
      <c r="F7" s="190"/>
      <c r="G7" s="190"/>
      <c r="H7" s="107"/>
      <c r="J7" s="102">
        <f>(COUNTA(D7:H7))</f>
        <v>0</v>
      </c>
    </row>
    <row r="8" spans="1:11" ht="15" customHeight="1" x14ac:dyDescent="0.2">
      <c r="A8" s="109" t="s">
        <v>51</v>
      </c>
      <c r="B8" s="110"/>
      <c r="C8" s="111" t="s">
        <v>52</v>
      </c>
      <c r="D8" s="112"/>
      <c r="E8" s="191"/>
      <c r="F8" s="191"/>
      <c r="G8" s="191"/>
      <c r="H8" s="113"/>
      <c r="J8" s="102">
        <f>(COUNTA(D8:H8))</f>
        <v>0</v>
      </c>
    </row>
    <row r="9" spans="1:11" ht="15" customHeight="1" x14ac:dyDescent="0.2">
      <c r="A9" s="174" t="s">
        <v>53</v>
      </c>
      <c r="B9" s="114"/>
      <c r="C9" s="115"/>
      <c r="D9" s="116"/>
      <c r="E9" s="116"/>
      <c r="F9" s="116"/>
      <c r="G9" s="116"/>
      <c r="H9" s="121"/>
      <c r="K9" s="102">
        <f>COUNTA(D5:H8)</f>
        <v>0</v>
      </c>
    </row>
    <row r="10" spans="1:11" s="88" customFormat="1" ht="57.6" customHeight="1" x14ac:dyDescent="0.2">
      <c r="A10" s="245"/>
      <c r="B10" s="245"/>
      <c r="C10" s="245"/>
      <c r="D10" s="245"/>
      <c r="E10" s="245"/>
      <c r="F10" s="245"/>
      <c r="G10" s="245"/>
      <c r="H10" s="245"/>
    </row>
    <row r="11" spans="1:11" s="102" customFormat="1" ht="15.75" customHeight="1" x14ac:dyDescent="0.2">
      <c r="A11" s="117" t="s">
        <v>54</v>
      </c>
      <c r="B11" s="99"/>
      <c r="C11" s="100" t="s">
        <v>55</v>
      </c>
      <c r="D11" s="118">
        <v>5</v>
      </c>
      <c r="E11" s="118">
        <v>4</v>
      </c>
      <c r="F11" s="118">
        <v>3</v>
      </c>
      <c r="G11" s="118">
        <v>2</v>
      </c>
      <c r="H11" s="118">
        <v>1</v>
      </c>
    </row>
    <row r="12" spans="1:11" ht="15" customHeight="1" x14ac:dyDescent="0.2">
      <c r="A12" s="119" t="s">
        <v>56</v>
      </c>
      <c r="B12" s="104"/>
      <c r="C12" s="105" t="s">
        <v>57</v>
      </c>
      <c r="D12" s="106"/>
      <c r="E12" s="106"/>
      <c r="F12" s="106"/>
      <c r="G12" s="106"/>
      <c r="H12" s="107"/>
      <c r="J12" s="102">
        <f t="shared" ref="J12:J18" si="0">(COUNTA(D12:H12))</f>
        <v>0</v>
      </c>
    </row>
    <row r="13" spans="1:11" ht="15" customHeight="1" x14ac:dyDescent="0.2">
      <c r="A13" s="119" t="s">
        <v>58</v>
      </c>
      <c r="B13" s="104"/>
      <c r="C13" s="105" t="s">
        <v>59</v>
      </c>
      <c r="D13" s="106"/>
      <c r="E13" s="106"/>
      <c r="F13" s="106"/>
      <c r="G13" s="106"/>
      <c r="H13" s="107"/>
      <c r="J13" s="102">
        <f t="shared" si="0"/>
        <v>0</v>
      </c>
    </row>
    <row r="14" spans="1:11" ht="15" customHeight="1" x14ac:dyDescent="0.2">
      <c r="A14" s="119" t="s">
        <v>60</v>
      </c>
      <c r="B14" s="104"/>
      <c r="C14" s="105" t="s">
        <v>61</v>
      </c>
      <c r="D14" s="106"/>
      <c r="E14" s="106"/>
      <c r="F14" s="106"/>
      <c r="G14" s="106"/>
      <c r="H14" s="107"/>
      <c r="J14" s="102">
        <f t="shared" si="0"/>
        <v>0</v>
      </c>
    </row>
    <row r="15" spans="1:11" ht="15" customHeight="1" x14ac:dyDescent="0.2">
      <c r="A15" s="119" t="s">
        <v>62</v>
      </c>
      <c r="B15" s="104"/>
      <c r="C15" s="105" t="s">
        <v>181</v>
      </c>
      <c r="D15" s="106"/>
      <c r="E15" s="106"/>
      <c r="F15" s="106"/>
      <c r="G15" s="106"/>
      <c r="H15" s="107"/>
      <c r="J15" s="102">
        <f t="shared" si="0"/>
        <v>0</v>
      </c>
    </row>
    <row r="16" spans="1:11" ht="15" customHeight="1" x14ac:dyDescent="0.2">
      <c r="A16" s="119" t="s">
        <v>63</v>
      </c>
      <c r="B16" s="104"/>
      <c r="C16" s="105" t="s">
        <v>64</v>
      </c>
      <c r="D16" s="106"/>
      <c r="E16" s="106"/>
      <c r="F16" s="106"/>
      <c r="G16" s="106"/>
      <c r="H16" s="107"/>
      <c r="J16" s="102">
        <f t="shared" si="0"/>
        <v>0</v>
      </c>
    </row>
    <row r="17" spans="1:11" ht="15" customHeight="1" x14ac:dyDescent="0.2">
      <c r="A17" s="119" t="s">
        <v>65</v>
      </c>
      <c r="B17" s="108"/>
      <c r="C17" s="105" t="s">
        <v>66</v>
      </c>
      <c r="D17" s="106"/>
      <c r="E17" s="106"/>
      <c r="F17" s="106"/>
      <c r="G17" s="106"/>
      <c r="H17" s="107"/>
      <c r="J17" s="102">
        <f t="shared" si="0"/>
        <v>0</v>
      </c>
    </row>
    <row r="18" spans="1:11" ht="15" customHeight="1" x14ac:dyDescent="0.2">
      <c r="A18" s="119" t="s">
        <v>67</v>
      </c>
      <c r="B18" s="104"/>
      <c r="C18" s="105" t="s">
        <v>68</v>
      </c>
      <c r="D18" s="106"/>
      <c r="E18" s="106"/>
      <c r="F18" s="106"/>
      <c r="G18" s="106"/>
      <c r="H18" s="107"/>
      <c r="J18" s="102">
        <f t="shared" si="0"/>
        <v>0</v>
      </c>
    </row>
    <row r="19" spans="1:11" ht="14.1" customHeight="1" x14ac:dyDescent="0.2">
      <c r="A19" s="120" t="s">
        <v>53</v>
      </c>
      <c r="B19" s="116"/>
      <c r="C19" s="116"/>
      <c r="D19" s="116"/>
      <c r="E19" s="116"/>
      <c r="F19" s="116"/>
      <c r="G19" s="116"/>
      <c r="H19" s="121"/>
      <c r="K19" s="102">
        <f>COUNTA(D12:H17)</f>
        <v>0</v>
      </c>
    </row>
    <row r="20" spans="1:11" s="88" customFormat="1" ht="41.25" customHeight="1" x14ac:dyDescent="0.2">
      <c r="A20" s="246"/>
      <c r="B20" s="247"/>
      <c r="C20" s="247"/>
      <c r="D20" s="247"/>
      <c r="E20" s="247"/>
      <c r="F20" s="247"/>
      <c r="G20" s="247"/>
      <c r="H20" s="248"/>
    </row>
    <row r="21" spans="1:11" ht="5.25" customHeight="1" x14ac:dyDescent="0.2">
      <c r="A21" s="122"/>
      <c r="B21" s="123"/>
      <c r="C21" s="123"/>
      <c r="D21" s="123"/>
      <c r="E21" s="123"/>
      <c r="F21" s="123"/>
      <c r="G21" s="123"/>
      <c r="H21" s="124"/>
    </row>
    <row r="22" spans="1:11" ht="18" customHeight="1" x14ac:dyDescent="0.2">
      <c r="A22" s="122"/>
      <c r="B22" s="123"/>
      <c r="C22" s="182" t="s">
        <v>182</v>
      </c>
      <c r="D22" s="183">
        <f>(COUNTA(D5:D8)+COUNTA(D12:D18))*5</f>
        <v>0</v>
      </c>
      <c r="E22" s="183">
        <f>(COUNTA(E5:E8)+COUNTA(E12:E18))*4</f>
        <v>0</v>
      </c>
      <c r="F22" s="183">
        <f>(COUNTA(F5:F8)+COUNTA(F12:F18))*3</f>
        <v>0</v>
      </c>
      <c r="G22" s="183">
        <f>(COUNTA(G5:G8)+COUNTA(G12:G18))*2</f>
        <v>0</v>
      </c>
      <c r="H22" s="183">
        <f>(COUNTA(H5:H8)+COUNTA(H12:H18))*1</f>
        <v>0</v>
      </c>
      <c r="I22" s="126"/>
      <c r="J22" s="127"/>
      <c r="K22" s="128"/>
    </row>
    <row r="23" spans="1:11" ht="6.75" customHeight="1" x14ac:dyDescent="0.2">
      <c r="A23" s="122"/>
      <c r="B23" s="123"/>
      <c r="C23" s="123"/>
      <c r="D23" s="184"/>
      <c r="E23" s="185"/>
      <c r="F23" s="185"/>
      <c r="G23" s="185"/>
      <c r="H23" s="185"/>
    </row>
    <row r="24" spans="1:11" s="102" customFormat="1" ht="20.100000000000001" customHeight="1" x14ac:dyDescent="0.2">
      <c r="A24" s="129"/>
      <c r="B24" s="130"/>
      <c r="C24" s="131"/>
      <c r="D24" s="237">
        <f>SUM(D22:H22)</f>
        <v>0</v>
      </c>
      <c r="E24" s="237"/>
      <c r="F24" s="238" t="str">
        <f>"x 2="</f>
        <v>x 2=</v>
      </c>
      <c r="G24" s="238"/>
      <c r="H24" s="186">
        <f>D24*2</f>
        <v>0</v>
      </c>
    </row>
    <row r="25" spans="1:11" ht="12" customHeight="1" x14ac:dyDescent="0.2">
      <c r="A25" s="132"/>
      <c r="B25" s="133"/>
      <c r="C25" s="133"/>
      <c r="D25" s="133"/>
      <c r="E25" s="133"/>
      <c r="F25" s="133"/>
      <c r="G25" s="133"/>
      <c r="H25" s="134"/>
    </row>
    <row r="26" spans="1:11" ht="18" customHeight="1" x14ac:dyDescent="0.2">
      <c r="A26" s="135" t="s">
        <v>70</v>
      </c>
      <c r="B26" s="136"/>
      <c r="C26" s="137" t="s">
        <v>71</v>
      </c>
      <c r="D26" s="138"/>
      <c r="E26" s="139"/>
      <c r="F26" s="139"/>
      <c r="G26" s="139"/>
      <c r="H26" s="139"/>
    </row>
    <row r="27" spans="1:11" ht="15.75" customHeight="1" x14ac:dyDescent="0.2">
      <c r="A27" s="140" t="s">
        <v>72</v>
      </c>
      <c r="B27" s="141"/>
      <c r="C27" s="142" t="s">
        <v>73</v>
      </c>
      <c r="D27" s="118">
        <v>5</v>
      </c>
      <c r="E27" s="118">
        <v>4</v>
      </c>
      <c r="F27" s="118">
        <v>3</v>
      </c>
      <c r="G27" s="118">
        <v>2</v>
      </c>
      <c r="H27" s="118">
        <v>1</v>
      </c>
    </row>
    <row r="28" spans="1:11" s="102" customFormat="1" ht="15" customHeight="1" x14ac:dyDescent="0.2">
      <c r="A28" s="104" t="s">
        <v>74</v>
      </c>
      <c r="B28" s="104"/>
      <c r="C28" s="105" t="s">
        <v>75</v>
      </c>
      <c r="D28" s="107"/>
      <c r="E28" s="106"/>
      <c r="F28" s="106"/>
      <c r="G28" s="106"/>
      <c r="H28" s="106"/>
      <c r="J28" s="102">
        <f>(COUNTA(D28:H28))</f>
        <v>0</v>
      </c>
    </row>
    <row r="29" spans="1:11" ht="15" customHeight="1" x14ac:dyDescent="0.2">
      <c r="A29" s="104" t="s">
        <v>76</v>
      </c>
      <c r="B29" s="104"/>
      <c r="C29" s="105" t="s">
        <v>77</v>
      </c>
      <c r="D29" s="107"/>
      <c r="E29" s="106"/>
      <c r="G29" s="106"/>
      <c r="H29" s="106"/>
      <c r="J29" s="102">
        <f>(COUNTA(D29:H29))</f>
        <v>0</v>
      </c>
    </row>
    <row r="30" spans="1:11" ht="15" customHeight="1" x14ac:dyDescent="0.2">
      <c r="A30" s="104" t="s">
        <v>78</v>
      </c>
      <c r="B30" s="108"/>
      <c r="C30" s="105" t="s">
        <v>79</v>
      </c>
      <c r="D30" s="106"/>
      <c r="E30" s="106"/>
      <c r="F30" s="106"/>
      <c r="G30" s="106"/>
      <c r="H30" s="106"/>
      <c r="J30" s="102">
        <f>(COUNTA(D30:H30))</f>
        <v>0</v>
      </c>
    </row>
    <row r="31" spans="1:11" ht="15" customHeight="1" x14ac:dyDescent="0.2">
      <c r="A31" s="143" t="s">
        <v>53</v>
      </c>
      <c r="B31" s="144"/>
      <c r="C31" s="144"/>
      <c r="D31" s="144"/>
      <c r="E31" s="144"/>
      <c r="F31" s="144"/>
      <c r="G31" s="144"/>
      <c r="H31" s="144"/>
      <c r="J31" s="145"/>
      <c r="K31" s="102">
        <f>COUNTA(D28:H30)</f>
        <v>0</v>
      </c>
    </row>
    <row r="32" spans="1:11" s="88" customFormat="1" ht="40.15" customHeight="1" x14ac:dyDescent="0.2">
      <c r="A32" s="249"/>
      <c r="B32" s="249"/>
      <c r="C32" s="249"/>
      <c r="D32" s="249"/>
      <c r="E32" s="249"/>
      <c r="F32" s="249"/>
      <c r="G32" s="249"/>
      <c r="H32" s="249"/>
    </row>
    <row r="33" spans="1:11" ht="15.75" customHeight="1" x14ac:dyDescent="0.2">
      <c r="A33" s="98" t="s">
        <v>80</v>
      </c>
      <c r="B33" s="99"/>
      <c r="C33" s="98" t="s">
        <v>81</v>
      </c>
      <c r="D33" s="118">
        <v>5</v>
      </c>
      <c r="E33" s="118">
        <v>4</v>
      </c>
      <c r="F33" s="118">
        <v>3</v>
      </c>
      <c r="G33" s="118">
        <v>2</v>
      </c>
      <c r="H33" s="118">
        <v>1</v>
      </c>
    </row>
    <row r="34" spans="1:11" s="102" customFormat="1" ht="15" customHeight="1" x14ac:dyDescent="0.2">
      <c r="A34" s="103" t="s">
        <v>82</v>
      </c>
      <c r="B34" s="104"/>
      <c r="C34" s="105" t="s">
        <v>83</v>
      </c>
      <c r="D34" s="107"/>
      <c r="E34" s="106"/>
      <c r="F34" s="106"/>
      <c r="G34" s="106"/>
      <c r="H34" s="106"/>
      <c r="J34" s="102">
        <f>(COUNTA(D34:H34))</f>
        <v>0</v>
      </c>
    </row>
    <row r="35" spans="1:11" s="102" customFormat="1" ht="15" customHeight="1" x14ac:dyDescent="0.2">
      <c r="A35" s="109" t="s">
        <v>84</v>
      </c>
      <c r="B35" s="165"/>
      <c r="C35" s="111" t="s">
        <v>85</v>
      </c>
      <c r="D35" s="113"/>
      <c r="E35" s="112"/>
      <c r="F35" s="112"/>
      <c r="G35" s="112"/>
      <c r="H35" s="112"/>
      <c r="J35" s="102">
        <f>(COUNTA(D35:H35))</f>
        <v>0</v>
      </c>
    </row>
    <row r="36" spans="1:11" ht="14.1" customHeight="1" x14ac:dyDescent="0.2">
      <c r="A36" s="181" t="s">
        <v>53</v>
      </c>
      <c r="B36" s="170"/>
      <c r="C36" s="170"/>
      <c r="D36" s="170"/>
      <c r="E36" s="170"/>
      <c r="F36" s="170"/>
      <c r="G36" s="170"/>
      <c r="H36" s="171"/>
      <c r="K36" s="102">
        <f>COUNTA(D34:H35)</f>
        <v>0</v>
      </c>
    </row>
    <row r="37" spans="1:11" s="88" customFormat="1" ht="42.75" customHeight="1" x14ac:dyDescent="0.2">
      <c r="A37" s="250"/>
      <c r="B37" s="251"/>
      <c r="C37" s="251"/>
      <c r="D37" s="251"/>
      <c r="E37" s="251"/>
      <c r="F37" s="251"/>
      <c r="G37" s="251"/>
      <c r="H37" s="252"/>
    </row>
    <row r="38" spans="1:11" ht="18" customHeight="1" x14ac:dyDescent="0.2">
      <c r="A38" s="132"/>
      <c r="B38" s="133"/>
      <c r="C38" s="133"/>
      <c r="D38" s="133"/>
      <c r="E38" s="133"/>
      <c r="F38" s="133"/>
      <c r="G38" s="133"/>
      <c r="H38" s="134"/>
    </row>
    <row r="39" spans="1:11" ht="18" customHeight="1" x14ac:dyDescent="0.2">
      <c r="A39" s="122"/>
      <c r="B39" s="123"/>
      <c r="C39" s="125" t="s">
        <v>184</v>
      </c>
      <c r="D39" s="187">
        <f>(COUNTA(D28:D30)+COUNTA(D34:D35))*5</f>
        <v>0</v>
      </c>
      <c r="E39" s="187">
        <f>(COUNTA(E28:E30)+COUNTA(E34:E35))*4</f>
        <v>0</v>
      </c>
      <c r="F39" s="187">
        <f>(COUNTA(F28:F30)+COUNTA(F34:F35))*3</f>
        <v>0</v>
      </c>
      <c r="G39" s="187">
        <f>(COUNTA(G28:G30)+COUNTA(G34:G35))*2</f>
        <v>0</v>
      </c>
      <c r="H39" s="187">
        <f>(COUNTA(H28:H30)+COUNTA(H34:H35))*1</f>
        <v>0</v>
      </c>
      <c r="I39" s="126"/>
      <c r="J39" s="127"/>
      <c r="K39" s="128"/>
    </row>
    <row r="40" spans="1:11" ht="6.75" customHeight="1" x14ac:dyDescent="0.2">
      <c r="A40" s="122"/>
      <c r="B40" s="123"/>
      <c r="C40" s="123"/>
      <c r="D40" s="185"/>
      <c r="E40" s="185"/>
      <c r="F40" s="185"/>
      <c r="G40" s="185"/>
      <c r="H40" s="185"/>
    </row>
    <row r="41" spans="1:11" s="102" customFormat="1" ht="19.5" customHeight="1" x14ac:dyDescent="0.2">
      <c r="A41" s="129"/>
      <c r="B41" s="130"/>
      <c r="C41" s="131"/>
      <c r="D41" s="237">
        <f>SUM(D39:H39)</f>
        <v>0</v>
      </c>
      <c r="E41" s="237"/>
      <c r="F41" s="238" t="str">
        <f>"x 1 ="</f>
        <v>x 1 =</v>
      </c>
      <c r="G41" s="238"/>
      <c r="H41" s="186">
        <f>D41*1</f>
        <v>0</v>
      </c>
    </row>
    <row r="42" spans="1:11" ht="38.450000000000003" customHeight="1" x14ac:dyDescent="0.2">
      <c r="A42" s="125"/>
      <c r="B42" s="146"/>
      <c r="C42" s="146"/>
      <c r="D42" s="147"/>
      <c r="E42" s="148"/>
      <c r="F42" s="149"/>
      <c r="G42" s="149"/>
      <c r="H42" s="150"/>
    </row>
    <row r="43" spans="1:11" ht="18" customHeight="1" x14ac:dyDescent="0.2">
      <c r="A43" s="135" t="s">
        <v>86</v>
      </c>
      <c r="B43" s="136"/>
      <c r="C43" s="137" t="s">
        <v>87</v>
      </c>
      <c r="D43" s="138"/>
      <c r="E43" s="139"/>
      <c r="F43" s="139"/>
      <c r="G43" s="139"/>
      <c r="H43" s="139"/>
    </row>
    <row r="44" spans="1:11" ht="15.75" customHeight="1" x14ac:dyDescent="0.2">
      <c r="A44" s="117" t="s">
        <v>88</v>
      </c>
      <c r="B44" s="99"/>
      <c r="C44" s="100" t="s">
        <v>89</v>
      </c>
      <c r="D44" s="118">
        <v>5</v>
      </c>
      <c r="E44" s="118">
        <v>4</v>
      </c>
      <c r="F44" s="118">
        <v>3</v>
      </c>
      <c r="G44" s="118">
        <v>2</v>
      </c>
      <c r="H44" s="118">
        <v>1</v>
      </c>
    </row>
    <row r="45" spans="1:11" s="102" customFormat="1" ht="15" customHeight="1" x14ac:dyDescent="0.2">
      <c r="A45" s="104" t="s">
        <v>90</v>
      </c>
      <c r="B45" s="104"/>
      <c r="C45" s="153" t="s">
        <v>91</v>
      </c>
      <c r="D45" s="106"/>
      <c r="E45" s="106"/>
      <c r="F45" s="106"/>
      <c r="G45" s="106"/>
      <c r="H45" s="106"/>
      <c r="J45" s="102">
        <f>(COUNTA(D45:H45))</f>
        <v>0</v>
      </c>
    </row>
    <row r="46" spans="1:11" ht="15" customHeight="1" x14ac:dyDescent="0.2">
      <c r="A46" s="104" t="s">
        <v>92</v>
      </c>
      <c r="B46" s="104"/>
      <c r="C46" s="105" t="s">
        <v>93</v>
      </c>
      <c r="D46" s="106"/>
      <c r="E46" s="106"/>
      <c r="F46" s="106"/>
      <c r="G46" s="106"/>
      <c r="H46" s="106"/>
      <c r="J46" s="87">
        <f>(COUNTA(D46:H46))</f>
        <v>0</v>
      </c>
    </row>
    <row r="47" spans="1:11" s="102" customFormat="1" ht="15" customHeight="1" x14ac:dyDescent="0.2">
      <c r="A47" s="104" t="s">
        <v>94</v>
      </c>
      <c r="B47" s="103"/>
      <c r="C47" s="105" t="s">
        <v>95</v>
      </c>
      <c r="D47" s="106"/>
      <c r="E47" s="106"/>
      <c r="F47" s="106"/>
      <c r="G47" s="106"/>
      <c r="H47" s="106"/>
      <c r="J47" s="102">
        <f>(COUNTA(D47:H47))</f>
        <v>0</v>
      </c>
    </row>
    <row r="48" spans="1:11" ht="15" customHeight="1" x14ac:dyDescent="0.2">
      <c r="A48" s="104" t="s">
        <v>96</v>
      </c>
      <c r="B48" s="104"/>
      <c r="C48" s="105" t="s">
        <v>97</v>
      </c>
      <c r="D48" s="106"/>
      <c r="E48" s="106"/>
      <c r="F48" s="106"/>
      <c r="G48" s="106"/>
      <c r="H48" s="106"/>
      <c r="J48" s="102">
        <f>(COUNTA(D48:H48))</f>
        <v>0</v>
      </c>
    </row>
    <row r="49" spans="1:11" ht="15" customHeight="1" x14ac:dyDescent="0.2">
      <c r="A49" s="169" t="s">
        <v>53</v>
      </c>
      <c r="B49" s="116"/>
      <c r="C49" s="116"/>
      <c r="D49" s="116"/>
      <c r="E49" s="116"/>
      <c r="F49" s="116"/>
      <c r="G49" s="116"/>
      <c r="H49" s="121"/>
      <c r="K49" s="102">
        <f>COUNTA(D45:H48)</f>
        <v>0</v>
      </c>
    </row>
    <row r="50" spans="1:11" s="88" customFormat="1" ht="42.75" customHeight="1" x14ac:dyDescent="0.2">
      <c r="A50" s="246"/>
      <c r="B50" s="247"/>
      <c r="C50" s="247"/>
      <c r="D50" s="247"/>
      <c r="E50" s="247"/>
      <c r="F50" s="247"/>
      <c r="G50" s="247"/>
      <c r="H50" s="248"/>
    </row>
    <row r="51" spans="1:11" ht="15.75" customHeight="1" x14ac:dyDescent="0.2">
      <c r="A51" s="117" t="s">
        <v>98</v>
      </c>
      <c r="B51" s="99"/>
      <c r="C51" s="100" t="s">
        <v>99</v>
      </c>
      <c r="D51" s="118">
        <v>5</v>
      </c>
      <c r="E51" s="118">
        <v>4</v>
      </c>
      <c r="F51" s="118">
        <v>3</v>
      </c>
      <c r="G51" s="118">
        <v>2</v>
      </c>
      <c r="H51" s="118">
        <v>1</v>
      </c>
    </row>
    <row r="52" spans="1:11" s="102" customFormat="1" ht="15" customHeight="1" x14ac:dyDescent="0.2">
      <c r="A52" s="104" t="s">
        <v>100</v>
      </c>
      <c r="B52" s="104"/>
      <c r="C52" s="105" t="s">
        <v>101</v>
      </c>
      <c r="D52" s="106"/>
      <c r="E52" s="154"/>
      <c r="F52" s="154"/>
      <c r="G52" s="155"/>
      <c r="H52" s="155"/>
      <c r="J52" s="102">
        <f>(COUNTA(D52:H52))</f>
        <v>0</v>
      </c>
    </row>
    <row r="53" spans="1:11" ht="15" customHeight="1" x14ac:dyDescent="0.2">
      <c r="A53" s="104" t="s">
        <v>102</v>
      </c>
      <c r="B53" s="104"/>
      <c r="C53" s="105" t="s">
        <v>103</v>
      </c>
      <c r="D53" s="106"/>
      <c r="E53" s="106"/>
      <c r="F53" s="106"/>
      <c r="G53" s="106"/>
      <c r="H53" s="106"/>
      <c r="J53" s="102">
        <f>(COUNTA(D53:H53))</f>
        <v>0</v>
      </c>
    </row>
    <row r="54" spans="1:11" ht="15" customHeight="1" x14ac:dyDescent="0.2">
      <c r="A54" s="104" t="s">
        <v>104</v>
      </c>
      <c r="B54" s="104"/>
      <c r="C54" s="105" t="s">
        <v>105</v>
      </c>
      <c r="D54" s="106"/>
      <c r="E54" s="106"/>
      <c r="F54" s="106"/>
      <c r="G54" s="106"/>
      <c r="H54" s="106"/>
      <c r="J54" s="102">
        <f>(COUNTA(D54:H54))</f>
        <v>0</v>
      </c>
    </row>
    <row r="55" spans="1:11" ht="15" customHeight="1" x14ac:dyDescent="0.2">
      <c r="A55" s="169" t="s">
        <v>53</v>
      </c>
      <c r="B55" s="116"/>
      <c r="C55" s="116"/>
      <c r="D55" s="116"/>
      <c r="E55" s="116"/>
      <c r="F55" s="116"/>
      <c r="G55" s="116"/>
      <c r="H55" s="121"/>
      <c r="K55" s="102">
        <f>COUNTA(D52:H53)</f>
        <v>0</v>
      </c>
    </row>
    <row r="56" spans="1:11" ht="42.75" customHeight="1" x14ac:dyDescent="0.2">
      <c r="A56" s="246"/>
      <c r="B56" s="247"/>
      <c r="C56" s="247"/>
      <c r="D56" s="247"/>
      <c r="E56" s="247"/>
      <c r="F56" s="247"/>
      <c r="G56" s="247"/>
      <c r="H56" s="248"/>
    </row>
    <row r="57" spans="1:11" ht="15.75" customHeight="1" x14ac:dyDescent="0.2">
      <c r="A57" s="99" t="s">
        <v>106</v>
      </c>
      <c r="B57" s="99"/>
      <c r="C57" s="100" t="s">
        <v>107</v>
      </c>
      <c r="D57" s="118">
        <v>5</v>
      </c>
      <c r="E57" s="118">
        <v>4</v>
      </c>
      <c r="F57" s="118">
        <v>3</v>
      </c>
      <c r="G57" s="118">
        <v>2</v>
      </c>
      <c r="H57" s="118">
        <v>1</v>
      </c>
    </row>
    <row r="58" spans="1:11" ht="15" customHeight="1" x14ac:dyDescent="0.2">
      <c r="A58" s="157" t="s">
        <v>108</v>
      </c>
      <c r="B58" s="157"/>
      <c r="C58" s="158" t="s">
        <v>109</v>
      </c>
      <c r="D58" s="106"/>
      <c r="E58" s="159"/>
      <c r="F58" s="160"/>
      <c r="G58" s="161"/>
      <c r="H58" s="161"/>
      <c r="J58" s="87">
        <f>(COUNTA(D58:H58))</f>
        <v>0</v>
      </c>
    </row>
    <row r="59" spans="1:11" ht="15" customHeight="1" x14ac:dyDescent="0.2">
      <c r="A59" s="169" t="s">
        <v>53</v>
      </c>
      <c r="B59" s="170"/>
      <c r="C59" s="170"/>
      <c r="D59" s="170"/>
      <c r="E59" s="170"/>
      <c r="F59" s="170"/>
      <c r="G59" s="170"/>
      <c r="H59" s="171"/>
      <c r="K59" s="87">
        <f>COUNTA(D58:H58)</f>
        <v>0</v>
      </c>
    </row>
    <row r="60" spans="1:11" ht="42" customHeight="1" x14ac:dyDescent="0.2">
      <c r="A60" s="246"/>
      <c r="B60" s="247"/>
      <c r="C60" s="247"/>
      <c r="D60" s="247"/>
      <c r="E60" s="247"/>
      <c r="F60" s="247"/>
      <c r="G60" s="247"/>
      <c r="H60" s="248"/>
    </row>
    <row r="61" spans="1:11" ht="15.75" customHeight="1" x14ac:dyDescent="0.2">
      <c r="A61" s="117" t="s">
        <v>110</v>
      </c>
      <c r="B61" s="99"/>
      <c r="C61" s="100" t="s">
        <v>111</v>
      </c>
      <c r="D61" s="118">
        <v>5</v>
      </c>
      <c r="E61" s="118">
        <v>4</v>
      </c>
      <c r="F61" s="118">
        <v>3</v>
      </c>
      <c r="G61" s="118">
        <v>2</v>
      </c>
      <c r="H61" s="118">
        <v>1</v>
      </c>
    </row>
    <row r="62" spans="1:11" s="102" customFormat="1" ht="15" customHeight="1" x14ac:dyDescent="0.2">
      <c r="A62" s="104" t="s">
        <v>112</v>
      </c>
      <c r="B62" s="104"/>
      <c r="C62" s="105" t="s">
        <v>113</v>
      </c>
      <c r="D62" s="106"/>
      <c r="E62" s="106"/>
      <c r="F62" s="162"/>
      <c r="G62" s="106"/>
      <c r="H62" s="106"/>
      <c r="J62" s="102">
        <f>(COUNTA(D62:H62))</f>
        <v>0</v>
      </c>
    </row>
    <row r="63" spans="1:11" ht="15" customHeight="1" x14ac:dyDescent="0.2">
      <c r="A63" s="104" t="s">
        <v>114</v>
      </c>
      <c r="B63" s="104"/>
      <c r="C63" s="105" t="s">
        <v>115</v>
      </c>
      <c r="D63" s="106"/>
      <c r="E63" s="106"/>
      <c r="F63" s="160"/>
      <c r="G63" s="106"/>
      <c r="H63" s="106"/>
      <c r="J63" s="102">
        <f>(COUNTA(D63:H63))</f>
        <v>0</v>
      </c>
    </row>
    <row r="64" spans="1:11" ht="14.1" customHeight="1" x14ac:dyDescent="0.2">
      <c r="A64" s="169" t="s">
        <v>53</v>
      </c>
      <c r="B64" s="170"/>
      <c r="C64" s="170"/>
      <c r="D64" s="170"/>
      <c r="E64" s="170"/>
      <c r="F64" s="170"/>
      <c r="G64" s="170"/>
      <c r="H64" s="171"/>
      <c r="K64" s="102">
        <f>COUNTA(D62:H63)</f>
        <v>0</v>
      </c>
    </row>
    <row r="65" spans="1:11" ht="42" customHeight="1" x14ac:dyDescent="0.2">
      <c r="A65" s="239"/>
      <c r="B65" s="240"/>
      <c r="C65" s="240"/>
      <c r="D65" s="240"/>
      <c r="E65" s="240"/>
      <c r="F65" s="240"/>
      <c r="G65" s="240"/>
      <c r="H65" s="241"/>
    </row>
    <row r="66" spans="1:11" ht="6.75" customHeight="1" x14ac:dyDescent="0.2">
      <c r="A66" s="122"/>
      <c r="B66" s="123"/>
      <c r="C66" s="123"/>
      <c r="D66" s="123"/>
      <c r="E66" s="123"/>
      <c r="F66" s="123"/>
      <c r="G66" s="123"/>
      <c r="H66" s="124"/>
    </row>
    <row r="67" spans="1:11" ht="18" customHeight="1" x14ac:dyDescent="0.2">
      <c r="A67" s="122"/>
      <c r="B67" s="123"/>
      <c r="C67" s="125" t="s">
        <v>183</v>
      </c>
      <c r="D67" s="183">
        <f>(COUNTA(D54:D54)+COUNTA(D45:D48)+COUNTA(D52:D53)+COUNTA(D58)+COUNTA(D62:D63))*5</f>
        <v>0</v>
      </c>
      <c r="E67" s="183">
        <f>(COUNTA(E54:E54)+COUNTA(E45:E48)+COUNTA(E52:E53)+COUNTA(E58)+COUNTA(E62:E63))*4</f>
        <v>0</v>
      </c>
      <c r="F67" s="183">
        <f>(COUNTA(F45:F48)+COUNTA(F52:F54)+COUNTA(F58)+COUNTA(F62:F63))*3</f>
        <v>0</v>
      </c>
      <c r="G67" s="183">
        <f>(COUNTA(G54:G54)+COUNTA(G45:G48)+COUNTA(G52:G53)+COUNTA(G58)+COUNTA(G62:G63))*2</f>
        <v>0</v>
      </c>
      <c r="H67" s="183">
        <f>(COUNTA(H54:H54)+COUNTA(H45:H48)+COUNTA(H52:H53)+COUNTA(H58)+COUNTA(H62:H63))*1</f>
        <v>0</v>
      </c>
      <c r="I67" s="126"/>
      <c r="J67" s="127"/>
      <c r="K67" s="128"/>
    </row>
    <row r="68" spans="1:11" ht="4.5" customHeight="1" x14ac:dyDescent="0.2">
      <c r="A68" s="122"/>
      <c r="B68" s="123"/>
      <c r="C68" s="123"/>
      <c r="D68" s="185"/>
      <c r="E68" s="185"/>
      <c r="F68" s="185"/>
      <c r="G68" s="185"/>
      <c r="H68" s="185"/>
    </row>
    <row r="69" spans="1:11" s="102" customFormat="1" ht="24.75" customHeight="1" x14ac:dyDescent="0.2">
      <c r="A69" s="129"/>
      <c r="B69" s="130"/>
      <c r="C69" s="130"/>
      <c r="D69" s="237">
        <f>SUM(D67:H67)</f>
        <v>0</v>
      </c>
      <c r="E69" s="237"/>
      <c r="F69" s="238" t="str">
        <f>"x 3 ="</f>
        <v>x 3 =</v>
      </c>
      <c r="G69" s="238"/>
      <c r="H69" s="186">
        <f>D69*3</f>
        <v>0</v>
      </c>
    </row>
    <row r="70" spans="1:11" ht="18" customHeight="1" x14ac:dyDescent="0.2">
      <c r="A70" s="135" t="s">
        <v>116</v>
      </c>
      <c r="B70" s="136"/>
      <c r="C70" s="137" t="s">
        <v>117</v>
      </c>
      <c r="D70" s="138"/>
      <c r="E70" s="139"/>
      <c r="F70" s="139"/>
      <c r="G70" s="139"/>
      <c r="H70" s="139"/>
    </row>
    <row r="71" spans="1:11" ht="15.75" customHeight="1" x14ac:dyDescent="0.2">
      <c r="A71" s="140" t="s">
        <v>118</v>
      </c>
      <c r="B71" s="141"/>
      <c r="C71" s="163" t="s">
        <v>119</v>
      </c>
      <c r="D71" s="118">
        <v>5</v>
      </c>
      <c r="E71" s="118">
        <v>4</v>
      </c>
      <c r="F71" s="118">
        <v>3</v>
      </c>
      <c r="G71" s="118">
        <v>2</v>
      </c>
      <c r="H71" s="118">
        <v>1</v>
      </c>
    </row>
    <row r="72" spans="1:11" s="102" customFormat="1" ht="15" customHeight="1" x14ac:dyDescent="0.2">
      <c r="A72" s="104" t="s">
        <v>120</v>
      </c>
      <c r="B72" s="104"/>
      <c r="C72" s="105" t="s">
        <v>121</v>
      </c>
      <c r="D72" s="106"/>
      <c r="E72" s="106"/>
      <c r="F72" s="106"/>
      <c r="G72" s="106"/>
      <c r="H72" s="106"/>
      <c r="J72" s="102">
        <f>(COUNTA(D72:H72))</f>
        <v>0</v>
      </c>
    </row>
    <row r="73" spans="1:11" ht="15" customHeight="1" x14ac:dyDescent="0.2">
      <c r="A73" s="104" t="s">
        <v>122</v>
      </c>
      <c r="B73" s="104"/>
      <c r="C73" s="105" t="s">
        <v>123</v>
      </c>
      <c r="D73" s="106"/>
      <c r="E73" s="106"/>
      <c r="F73" s="106"/>
      <c r="G73" s="106"/>
      <c r="H73" s="106"/>
      <c r="J73" s="102">
        <f>(COUNTA(D73:H73))</f>
        <v>0</v>
      </c>
    </row>
    <row r="74" spans="1:11" ht="15" customHeight="1" x14ac:dyDescent="0.2">
      <c r="A74" s="104" t="s">
        <v>124</v>
      </c>
      <c r="B74" s="104"/>
      <c r="C74" s="105" t="s">
        <v>125</v>
      </c>
      <c r="D74" s="106"/>
      <c r="E74" s="106"/>
      <c r="F74" s="106"/>
      <c r="G74" s="106"/>
      <c r="H74" s="106"/>
      <c r="J74" s="102">
        <f>(COUNTA(D74:H74))</f>
        <v>0</v>
      </c>
    </row>
    <row r="75" spans="1:11" ht="14.1" customHeight="1" x14ac:dyDescent="0.2">
      <c r="A75" s="169" t="s">
        <v>53</v>
      </c>
      <c r="B75" s="170"/>
      <c r="C75" s="170"/>
      <c r="D75" s="170"/>
      <c r="E75" s="170"/>
      <c r="F75" s="170"/>
      <c r="G75" s="170"/>
      <c r="H75" s="171"/>
      <c r="K75" s="102">
        <f>COUNTA(D72:H74)</f>
        <v>0</v>
      </c>
    </row>
    <row r="76" spans="1:11" s="88" customFormat="1" ht="42" customHeight="1" x14ac:dyDescent="0.2">
      <c r="A76" s="239"/>
      <c r="B76" s="240"/>
      <c r="C76" s="240"/>
      <c r="D76" s="240"/>
      <c r="E76" s="240"/>
      <c r="F76" s="240"/>
      <c r="G76" s="240"/>
      <c r="H76" s="241"/>
    </row>
    <row r="77" spans="1:11" ht="15.75" customHeight="1" x14ac:dyDescent="0.2">
      <c r="A77" s="117" t="s">
        <v>126</v>
      </c>
      <c r="B77" s="99"/>
      <c r="C77" s="100" t="s">
        <v>127</v>
      </c>
      <c r="D77" s="118">
        <v>5</v>
      </c>
      <c r="E77" s="118">
        <v>4</v>
      </c>
      <c r="F77" s="118">
        <v>3</v>
      </c>
      <c r="G77" s="118">
        <v>2</v>
      </c>
      <c r="H77" s="118">
        <v>1</v>
      </c>
    </row>
    <row r="78" spans="1:11" s="102" customFormat="1" ht="15" customHeight="1" x14ac:dyDescent="0.2">
      <c r="A78" s="104" t="s">
        <v>128</v>
      </c>
      <c r="B78" s="104"/>
      <c r="C78" s="105" t="s">
        <v>129</v>
      </c>
      <c r="D78" s="106"/>
      <c r="E78" s="106"/>
      <c r="F78" s="106"/>
      <c r="G78" s="106"/>
      <c r="H78" s="106"/>
      <c r="J78" s="102">
        <f>(COUNTA(D78:H78))</f>
        <v>0</v>
      </c>
    </row>
    <row r="79" spans="1:11" s="102" customFormat="1" ht="15" customHeight="1" x14ac:dyDescent="0.2">
      <c r="A79" s="104" t="s">
        <v>130</v>
      </c>
      <c r="B79" s="108"/>
      <c r="C79" s="105" t="s">
        <v>131</v>
      </c>
      <c r="D79" s="106"/>
      <c r="E79" s="106"/>
      <c r="F79" s="106"/>
      <c r="G79" s="106"/>
      <c r="H79" s="106"/>
      <c r="J79" s="102">
        <f>(COUNTA(D79:H79))</f>
        <v>0</v>
      </c>
    </row>
    <row r="80" spans="1:11" ht="15" customHeight="1" x14ac:dyDescent="0.2">
      <c r="A80" s="104" t="s">
        <v>132</v>
      </c>
      <c r="B80" s="104"/>
      <c r="C80" s="105" t="s">
        <v>133</v>
      </c>
      <c r="D80" s="106"/>
      <c r="E80" s="106"/>
      <c r="F80" s="106"/>
      <c r="G80" s="106"/>
      <c r="H80" s="106"/>
      <c r="J80" s="102">
        <f>(COUNTA(D80:H80))</f>
        <v>0</v>
      </c>
    </row>
    <row r="81" spans="1:11" ht="14.1" customHeight="1" x14ac:dyDescent="0.2">
      <c r="A81" s="169" t="s">
        <v>53</v>
      </c>
      <c r="B81" s="170"/>
      <c r="C81" s="170"/>
      <c r="D81" s="170"/>
      <c r="E81" s="170"/>
      <c r="F81" s="170"/>
      <c r="G81" s="170"/>
      <c r="H81" s="171"/>
      <c r="K81" s="102">
        <f>COUNTA(D78:H80)</f>
        <v>0</v>
      </c>
    </row>
    <row r="82" spans="1:11" s="88" customFormat="1" ht="42.75" customHeight="1" x14ac:dyDescent="0.2">
      <c r="A82" s="242"/>
      <c r="B82" s="243"/>
      <c r="C82" s="243"/>
      <c r="D82" s="243"/>
      <c r="E82" s="243"/>
      <c r="F82" s="243"/>
      <c r="G82" s="243"/>
      <c r="H82" s="244"/>
    </row>
    <row r="83" spans="1:11" ht="15.75" customHeight="1" x14ac:dyDescent="0.2">
      <c r="A83" s="117" t="s">
        <v>134</v>
      </c>
      <c r="B83" s="99"/>
      <c r="C83" s="100" t="s">
        <v>135</v>
      </c>
      <c r="D83" s="118">
        <v>5</v>
      </c>
      <c r="E83" s="118">
        <v>4</v>
      </c>
      <c r="F83" s="118">
        <v>3</v>
      </c>
      <c r="G83" s="118">
        <v>2</v>
      </c>
      <c r="H83" s="118">
        <v>1</v>
      </c>
    </row>
    <row r="84" spans="1:11" ht="15" customHeight="1" x14ac:dyDescent="0.2">
      <c r="A84" s="104" t="s">
        <v>136</v>
      </c>
      <c r="B84" s="104"/>
      <c r="C84" s="105" t="s">
        <v>137</v>
      </c>
      <c r="D84" s="106"/>
      <c r="E84" s="106"/>
      <c r="F84" s="106"/>
      <c r="G84" s="106"/>
      <c r="H84" s="106"/>
      <c r="J84" s="87">
        <f>(COUNTA(D84:H84))</f>
        <v>0</v>
      </c>
    </row>
    <row r="85" spans="1:11" s="102" customFormat="1" ht="15" customHeight="1" x14ac:dyDescent="0.2">
      <c r="A85" s="104" t="s">
        <v>138</v>
      </c>
      <c r="B85" s="104"/>
      <c r="C85" s="105" t="s">
        <v>139</v>
      </c>
      <c r="D85" s="106"/>
      <c r="E85" s="106"/>
      <c r="F85" s="106"/>
      <c r="G85" s="106"/>
      <c r="H85" s="106"/>
      <c r="J85" s="102">
        <f>(COUNTA(D85:H85))</f>
        <v>0</v>
      </c>
    </row>
    <row r="86" spans="1:11" s="102" customFormat="1" ht="15" customHeight="1" x14ac:dyDescent="0.2">
      <c r="A86" s="104" t="s">
        <v>140</v>
      </c>
      <c r="B86" s="104"/>
      <c r="C86" s="105" t="s">
        <v>141</v>
      </c>
      <c r="D86" s="106"/>
      <c r="E86" s="106"/>
      <c r="F86" s="106"/>
      <c r="G86" s="106"/>
      <c r="H86" s="106"/>
      <c r="J86" s="102">
        <f>(COUNTA(D86:H86))</f>
        <v>0</v>
      </c>
    </row>
    <row r="87" spans="1:11" s="102" customFormat="1" ht="15" customHeight="1" x14ac:dyDescent="0.2">
      <c r="A87" s="104" t="s">
        <v>142</v>
      </c>
      <c r="B87" s="104"/>
      <c r="C87" s="105" t="s">
        <v>143</v>
      </c>
      <c r="D87" s="106"/>
      <c r="E87" s="106"/>
      <c r="F87" s="106"/>
      <c r="G87" s="106"/>
      <c r="H87" s="106"/>
      <c r="J87" s="102">
        <f>(COUNTA(D87:H87))</f>
        <v>0</v>
      </c>
    </row>
    <row r="88" spans="1:11" ht="14.1" customHeight="1" x14ac:dyDescent="0.2">
      <c r="A88" s="172" t="s">
        <v>53</v>
      </c>
      <c r="B88" s="156"/>
      <c r="C88" s="156"/>
      <c r="D88" s="156"/>
      <c r="E88" s="156"/>
      <c r="F88" s="156"/>
      <c r="G88" s="156"/>
      <c r="H88" s="173"/>
      <c r="K88" s="102">
        <f>COUNTA(D84:H87)</f>
        <v>0</v>
      </c>
    </row>
    <row r="89" spans="1:11" s="88" customFormat="1" ht="42.75" customHeight="1" x14ac:dyDescent="0.2">
      <c r="A89" s="242"/>
      <c r="B89" s="243"/>
      <c r="C89" s="243"/>
      <c r="D89" s="243"/>
      <c r="E89" s="243"/>
      <c r="F89" s="243"/>
      <c r="G89" s="243"/>
      <c r="H89" s="244"/>
    </row>
    <row r="90" spans="1:11" ht="15.75" customHeight="1" x14ac:dyDescent="0.2">
      <c r="A90" s="117" t="s">
        <v>144</v>
      </c>
      <c r="B90" s="99"/>
      <c r="C90" s="100" t="s">
        <v>145</v>
      </c>
      <c r="D90" s="118">
        <v>5</v>
      </c>
      <c r="E90" s="118">
        <v>4</v>
      </c>
      <c r="F90" s="118">
        <v>3</v>
      </c>
      <c r="G90" s="118">
        <v>2</v>
      </c>
      <c r="H90" s="118">
        <v>1</v>
      </c>
    </row>
    <row r="91" spans="1:11" s="102" customFormat="1" ht="15" customHeight="1" x14ac:dyDescent="0.2">
      <c r="A91" s="164" t="s">
        <v>146</v>
      </c>
      <c r="B91" s="104"/>
      <c r="C91" s="105" t="s">
        <v>147</v>
      </c>
      <c r="D91" s="106"/>
      <c r="E91" s="106"/>
      <c r="F91" s="106"/>
      <c r="G91" s="106"/>
      <c r="H91" s="106"/>
      <c r="J91" s="102">
        <f>(COUNTA(D91:H91))</f>
        <v>0</v>
      </c>
    </row>
    <row r="92" spans="1:11" s="102" customFormat="1" ht="15" customHeight="1" x14ac:dyDescent="0.2">
      <c r="A92" s="164" t="s">
        <v>148</v>
      </c>
      <c r="B92" s="104"/>
      <c r="C92" s="105" t="s">
        <v>149</v>
      </c>
      <c r="D92" s="106"/>
      <c r="E92" s="106"/>
      <c r="F92" s="106"/>
      <c r="G92" s="106"/>
      <c r="H92" s="106"/>
      <c r="J92" s="102">
        <f>(COUNTA(D92:H92))</f>
        <v>0</v>
      </c>
    </row>
    <row r="93" spans="1:11" s="102" customFormat="1" ht="15" customHeight="1" x14ac:dyDescent="0.2">
      <c r="A93" s="164" t="s">
        <v>150</v>
      </c>
      <c r="B93" s="104"/>
      <c r="C93" s="105" t="s">
        <v>151</v>
      </c>
      <c r="D93" s="106"/>
      <c r="E93" s="106"/>
      <c r="F93" s="106"/>
      <c r="G93" s="106"/>
      <c r="H93" s="106"/>
      <c r="J93" s="102">
        <f>(COUNTA(D93:H93))</f>
        <v>0</v>
      </c>
    </row>
    <row r="94" spans="1:11" s="102" customFormat="1" ht="15" customHeight="1" x14ac:dyDescent="0.2">
      <c r="A94" s="160" t="s">
        <v>152</v>
      </c>
      <c r="B94" s="104"/>
      <c r="C94" s="105" t="s">
        <v>153</v>
      </c>
      <c r="D94" s="106"/>
      <c r="E94" s="106"/>
      <c r="F94" s="106"/>
      <c r="G94" s="106"/>
      <c r="H94" s="106"/>
      <c r="J94" s="102">
        <f>(COUNTA(D94:H94))</f>
        <v>0</v>
      </c>
    </row>
    <row r="95" spans="1:11" s="102" customFormat="1" ht="15" customHeight="1" x14ac:dyDescent="0.2">
      <c r="A95" s="164" t="s">
        <v>154</v>
      </c>
      <c r="B95" s="104"/>
      <c r="C95" s="105" t="s">
        <v>155</v>
      </c>
      <c r="D95" s="106"/>
      <c r="E95" s="106"/>
      <c r="F95" s="106"/>
      <c r="G95" s="106"/>
      <c r="H95" s="106"/>
      <c r="J95" s="102">
        <f>(COUNTA(D95:H95))</f>
        <v>0</v>
      </c>
    </row>
    <row r="96" spans="1:11" ht="14.1" customHeight="1" x14ac:dyDescent="0.2">
      <c r="A96" s="172" t="s">
        <v>53</v>
      </c>
      <c r="B96" s="156"/>
      <c r="C96" s="156"/>
      <c r="D96" s="156"/>
      <c r="E96" s="156"/>
      <c r="F96" s="156"/>
      <c r="G96" s="156"/>
      <c r="H96" s="173"/>
      <c r="K96" s="102">
        <f>COUNTA(D91:H95)</f>
        <v>0</v>
      </c>
    </row>
    <row r="97" spans="1:11" s="88" customFormat="1" ht="42" customHeight="1" x14ac:dyDescent="0.2">
      <c r="A97" s="242"/>
      <c r="B97" s="243"/>
      <c r="C97" s="243"/>
      <c r="D97" s="243"/>
      <c r="E97" s="243"/>
      <c r="F97" s="243"/>
      <c r="G97" s="243"/>
      <c r="H97" s="244"/>
    </row>
    <row r="98" spans="1:11" ht="15.75" customHeight="1" x14ac:dyDescent="0.2">
      <c r="A98" s="117" t="s">
        <v>156</v>
      </c>
      <c r="B98" s="99"/>
      <c r="C98" s="100" t="s">
        <v>157</v>
      </c>
      <c r="D98" s="118">
        <v>5</v>
      </c>
      <c r="E98" s="118">
        <v>4</v>
      </c>
      <c r="F98" s="118">
        <v>3</v>
      </c>
      <c r="G98" s="118">
        <v>2</v>
      </c>
      <c r="H98" s="118">
        <v>1</v>
      </c>
    </row>
    <row r="99" spans="1:11" s="102" customFormat="1" ht="15" customHeight="1" x14ac:dyDescent="0.2">
      <c r="A99" s="104" t="s">
        <v>158</v>
      </c>
      <c r="B99" s="104"/>
      <c r="C99" s="105" t="s">
        <v>159</v>
      </c>
      <c r="D99" s="106"/>
      <c r="E99" s="106"/>
      <c r="F99" s="106"/>
      <c r="G99" s="106"/>
      <c r="H99" s="106"/>
      <c r="J99" s="102">
        <f t="shared" ref="J99:J103" si="1">(COUNTA(D99:H99))</f>
        <v>0</v>
      </c>
    </row>
    <row r="100" spans="1:11" s="102" customFormat="1" ht="15" customHeight="1" x14ac:dyDescent="0.2">
      <c r="A100" s="104" t="s">
        <v>160</v>
      </c>
      <c r="B100" s="104"/>
      <c r="C100" s="105" t="s">
        <v>161</v>
      </c>
      <c r="D100" s="106"/>
      <c r="E100" s="106"/>
      <c r="F100" s="106"/>
      <c r="G100" s="106"/>
      <c r="H100" s="106"/>
      <c r="J100" s="102">
        <f t="shared" si="1"/>
        <v>0</v>
      </c>
    </row>
    <row r="101" spans="1:11" ht="15" customHeight="1" x14ac:dyDescent="0.2">
      <c r="A101" s="104" t="s">
        <v>162</v>
      </c>
      <c r="B101" s="108"/>
      <c r="C101" s="105" t="s">
        <v>180</v>
      </c>
      <c r="D101" s="106"/>
      <c r="E101" s="106"/>
      <c r="F101" s="106"/>
      <c r="G101" s="106"/>
      <c r="H101" s="106"/>
      <c r="J101" s="102">
        <f t="shared" si="1"/>
        <v>0</v>
      </c>
    </row>
    <row r="102" spans="1:11" ht="15" customHeight="1" x14ac:dyDescent="0.2">
      <c r="A102" s="104" t="s">
        <v>163</v>
      </c>
      <c r="B102" s="108"/>
      <c r="C102" s="105" t="s">
        <v>164</v>
      </c>
      <c r="D102" s="106"/>
      <c r="E102" s="106"/>
      <c r="F102" s="106"/>
      <c r="G102" s="106"/>
      <c r="H102" s="106"/>
      <c r="J102" s="102">
        <f t="shared" si="1"/>
        <v>0</v>
      </c>
    </row>
    <row r="103" spans="1:11" ht="15" customHeight="1" x14ac:dyDescent="0.2">
      <c r="A103" s="104" t="s">
        <v>165</v>
      </c>
      <c r="B103" s="108"/>
      <c r="C103" s="105" t="s">
        <v>166</v>
      </c>
      <c r="D103" s="106"/>
      <c r="E103" s="106"/>
      <c r="F103" s="106"/>
      <c r="G103" s="106"/>
      <c r="H103" s="106"/>
      <c r="J103" s="102">
        <f t="shared" si="1"/>
        <v>0</v>
      </c>
    </row>
    <row r="104" spans="1:11" ht="15" customHeight="1" x14ac:dyDescent="0.2">
      <c r="A104" s="104" t="s">
        <v>167</v>
      </c>
      <c r="B104" s="104"/>
      <c r="C104" s="105" t="s">
        <v>168</v>
      </c>
      <c r="D104" s="106"/>
      <c r="F104" s="106"/>
      <c r="G104" s="106"/>
      <c r="H104" s="106"/>
      <c r="J104" s="102">
        <f>(COUNTA(D104:H104))</f>
        <v>0</v>
      </c>
    </row>
    <row r="105" spans="1:11" ht="15" customHeight="1" x14ac:dyDescent="0.2">
      <c r="A105" s="169" t="s">
        <v>53</v>
      </c>
      <c r="B105" s="170"/>
      <c r="C105" s="170"/>
      <c r="D105" s="170"/>
      <c r="E105" s="170"/>
      <c r="F105" s="170"/>
      <c r="G105" s="170"/>
      <c r="H105" s="171"/>
      <c r="K105" s="102">
        <f>COUNTA(D99:H104)</f>
        <v>0</v>
      </c>
    </row>
    <row r="106" spans="1:11" s="88" customFormat="1" ht="42.75" customHeight="1" x14ac:dyDescent="0.2">
      <c r="A106" s="239"/>
      <c r="B106" s="240"/>
      <c r="C106" s="240"/>
      <c r="D106" s="240"/>
      <c r="E106" s="240"/>
      <c r="F106" s="240"/>
      <c r="G106" s="240"/>
      <c r="H106" s="241"/>
    </row>
    <row r="107" spans="1:11" ht="6.75" customHeight="1" x14ac:dyDescent="0.2">
      <c r="A107" s="122"/>
      <c r="B107" s="123"/>
      <c r="C107" s="123"/>
      <c r="D107" s="123"/>
      <c r="E107" s="123"/>
      <c r="F107" s="123"/>
      <c r="G107" s="123"/>
      <c r="H107" s="124"/>
    </row>
    <row r="108" spans="1:11" ht="18" customHeight="1" x14ac:dyDescent="0.2">
      <c r="A108" s="122"/>
      <c r="B108" s="123"/>
      <c r="C108" s="125" t="s">
        <v>182</v>
      </c>
      <c r="D108" s="183">
        <f>(COUNTA(D72:D74)+COUNTA(D78:D80)+COUNTA(D84:D87)+COUNTA(D91:D95)+COUNTA(D99:D104))*5</f>
        <v>0</v>
      </c>
      <c r="E108" s="183">
        <f>(COUNTA(E72:E74)+COUNTA(E78:E80)+COUNTA(E84:E87)+COUNTA(E91:E95)+COUNTA(E99:E104))*4</f>
        <v>0</v>
      </c>
      <c r="F108" s="183">
        <f>(COUNTA(F72:F74)+COUNTA(F78:F80)+COUNTA(F84:F87)+COUNTA(F91:F95)+COUNTA(F99:F104))*3</f>
        <v>0</v>
      </c>
      <c r="G108" s="183">
        <f>(COUNTA(G72:G74)+COUNTA(G78:G80)+COUNTA(G84:G87)+COUNTA(G91:G95)+COUNTA(G99:G104))*2</f>
        <v>0</v>
      </c>
      <c r="H108" s="183">
        <f>(COUNTA(H72:H74)+COUNTA(H78:H80)+COUNTA(H84:H87)+COUNTA(H91:H95)+COUNTA(H99:H104))*1</f>
        <v>0</v>
      </c>
      <c r="I108" s="126"/>
      <c r="J108" s="127"/>
      <c r="K108" s="128"/>
    </row>
    <row r="109" spans="1:11" ht="6.75" customHeight="1" x14ac:dyDescent="0.2">
      <c r="A109" s="122"/>
      <c r="B109" s="123"/>
      <c r="C109" s="123"/>
      <c r="D109" s="185"/>
      <c r="E109" s="185"/>
      <c r="F109" s="185"/>
      <c r="G109" s="185"/>
      <c r="H109" s="185"/>
    </row>
    <row r="110" spans="1:11" s="102" customFormat="1" ht="20.100000000000001" customHeight="1" x14ac:dyDescent="0.2">
      <c r="A110" s="129"/>
      <c r="B110" s="130"/>
      <c r="C110" s="131"/>
      <c r="D110" s="237">
        <f>SUM(D108:H108)</f>
        <v>0</v>
      </c>
      <c r="E110" s="237"/>
      <c r="F110" s="238" t="str">
        <f>"x 4 ="</f>
        <v>x 4 =</v>
      </c>
      <c r="G110" s="238"/>
      <c r="H110" s="186">
        <f>D110*4</f>
        <v>0</v>
      </c>
    </row>
    <row r="111" spans="1:11" s="102" customFormat="1" ht="0.75" customHeight="1" x14ac:dyDescent="0.2">
      <c r="A111" s="175"/>
      <c r="B111" s="176"/>
      <c r="C111" s="176"/>
      <c r="D111" s="177"/>
      <c r="E111" s="178"/>
      <c r="F111" s="179"/>
      <c r="G111" s="179"/>
      <c r="H111" s="180"/>
    </row>
    <row r="112" spans="1:11" ht="18" customHeight="1" x14ac:dyDescent="0.2">
      <c r="A112" s="135" t="s">
        <v>169</v>
      </c>
      <c r="B112" s="136"/>
      <c r="C112" s="137" t="s">
        <v>170</v>
      </c>
      <c r="D112" s="118">
        <v>5</v>
      </c>
      <c r="E112" s="118">
        <v>4</v>
      </c>
      <c r="F112" s="118">
        <v>3</v>
      </c>
      <c r="G112" s="118">
        <v>2</v>
      </c>
      <c r="H112" s="118">
        <v>1</v>
      </c>
    </row>
    <row r="113" spans="1:11" s="102" customFormat="1" ht="15" customHeight="1" x14ac:dyDescent="0.2">
      <c r="A113" s="119" t="s">
        <v>171</v>
      </c>
      <c r="B113" s="104"/>
      <c r="C113" s="105" t="s">
        <v>172</v>
      </c>
      <c r="D113" s="106"/>
      <c r="E113" s="106"/>
      <c r="F113" s="106"/>
      <c r="G113" s="106"/>
      <c r="H113" s="106"/>
      <c r="J113" s="102">
        <f>(COUNTA(D113:H113))</f>
        <v>0</v>
      </c>
    </row>
    <row r="114" spans="1:11" s="102" customFormat="1" ht="15" customHeight="1" x14ac:dyDescent="0.2">
      <c r="A114" s="119" t="s">
        <v>173</v>
      </c>
      <c r="B114" s="104"/>
      <c r="C114" s="105" t="s">
        <v>174</v>
      </c>
      <c r="D114" s="106"/>
      <c r="E114" s="106"/>
      <c r="F114" s="106"/>
      <c r="G114" s="106"/>
      <c r="H114" s="106"/>
      <c r="J114" s="102">
        <f>(COUNTA(D114:H114))</f>
        <v>0</v>
      </c>
    </row>
    <row r="115" spans="1:11" ht="14.1" customHeight="1" x14ac:dyDescent="0.2">
      <c r="A115" s="172" t="s">
        <v>53</v>
      </c>
      <c r="B115" s="156"/>
      <c r="C115" s="156"/>
      <c r="D115" s="156"/>
      <c r="E115" s="156"/>
      <c r="F115" s="156"/>
      <c r="G115" s="156"/>
      <c r="H115" s="173"/>
      <c r="K115" s="102">
        <f>COUNTA(D113:H114)</f>
        <v>0</v>
      </c>
    </row>
    <row r="116" spans="1:11" s="88" customFormat="1" ht="42.75" customHeight="1" x14ac:dyDescent="0.2">
      <c r="A116" s="226"/>
      <c r="B116" s="227"/>
      <c r="C116" s="227"/>
      <c r="D116" s="227"/>
      <c r="E116" s="227"/>
      <c r="F116" s="227"/>
      <c r="G116" s="227"/>
      <c r="H116" s="228"/>
      <c r="K116" s="88">
        <f>SUM(K10:K115)</f>
        <v>0</v>
      </c>
    </row>
    <row r="117" spans="1:11" ht="7.5" customHeight="1" x14ac:dyDescent="0.2">
      <c r="A117" s="122"/>
      <c r="B117" s="123"/>
      <c r="C117" s="123"/>
      <c r="D117" s="123"/>
      <c r="E117" s="123"/>
      <c r="F117" s="123"/>
      <c r="G117" s="123"/>
      <c r="H117" s="124"/>
    </row>
    <row r="118" spans="1:11" ht="18" customHeight="1" x14ac:dyDescent="0.2">
      <c r="A118" s="122"/>
      <c r="B118" s="123"/>
      <c r="C118" s="125" t="s">
        <v>69</v>
      </c>
      <c r="D118" s="189">
        <f>D113+D114</f>
        <v>0</v>
      </c>
      <c r="E118" s="189">
        <f>COUNTA(E113:E114)*4</f>
        <v>0</v>
      </c>
      <c r="F118" s="189">
        <f>F113+F114</f>
        <v>0</v>
      </c>
      <c r="G118" s="189">
        <f>COUNTA(G113:G114)*2</f>
        <v>0</v>
      </c>
      <c r="H118" s="189">
        <f>COUNTA(H113:H114)*1</f>
        <v>0</v>
      </c>
      <c r="I118" s="126"/>
      <c r="J118" s="127"/>
      <c r="K118" s="128"/>
    </row>
    <row r="119" spans="1:11" ht="4.5" customHeight="1" x14ac:dyDescent="0.2">
      <c r="A119" s="122"/>
      <c r="B119" s="123"/>
      <c r="C119" s="123"/>
      <c r="D119" s="192"/>
      <c r="E119" s="192"/>
      <c r="F119" s="192"/>
      <c r="G119" s="192"/>
      <c r="H119" s="192"/>
    </row>
    <row r="120" spans="1:11" s="102" customFormat="1" ht="20.100000000000001" customHeight="1" x14ac:dyDescent="0.2">
      <c r="A120" s="129"/>
      <c r="B120" s="130"/>
      <c r="C120" s="131"/>
      <c r="D120" s="229">
        <f>SUM(D118:H118)</f>
        <v>0</v>
      </c>
      <c r="E120" s="229"/>
      <c r="F120" s="230" t="str">
        <f>"x 2 ="</f>
        <v>x 2 =</v>
      </c>
      <c r="G120" s="230"/>
      <c r="H120" s="188">
        <f>D120*2</f>
        <v>0</v>
      </c>
    </row>
    <row r="121" spans="1:11" ht="12" customHeight="1" x14ac:dyDescent="0.2">
      <c r="A121" s="132"/>
      <c r="B121" s="133"/>
      <c r="C121" s="133"/>
      <c r="D121" s="133"/>
      <c r="E121" s="133"/>
      <c r="F121" s="133"/>
      <c r="G121" s="133"/>
      <c r="H121" s="134"/>
    </row>
    <row r="122" spans="1:11" ht="12" customHeight="1" x14ac:dyDescent="0.2">
      <c r="A122" s="166"/>
      <c r="B122" s="167"/>
      <c r="C122" s="167"/>
      <c r="D122" s="167"/>
      <c r="E122" s="167"/>
      <c r="F122" s="167"/>
      <c r="G122" s="167"/>
      <c r="H122" s="168"/>
    </row>
    <row r="123" spans="1:11" s="151" customFormat="1" ht="14.1" customHeight="1" x14ac:dyDescent="0.2">
      <c r="A123" s="231" t="s">
        <v>175</v>
      </c>
      <c r="B123" s="232"/>
      <c r="C123" s="232"/>
      <c r="D123" s="232"/>
      <c r="E123" s="232"/>
      <c r="F123" s="232"/>
      <c r="G123" s="232"/>
      <c r="H123" s="233"/>
    </row>
    <row r="124" spans="1:11" ht="37.5" customHeight="1" x14ac:dyDescent="0.2">
      <c r="A124" s="234"/>
      <c r="B124" s="235"/>
      <c r="C124" s="235"/>
      <c r="D124" s="235"/>
      <c r="E124" s="235"/>
      <c r="F124" s="235"/>
      <c r="G124" s="235"/>
      <c r="H124" s="236"/>
    </row>
    <row r="125" spans="1:11" ht="14.1" customHeight="1" x14ac:dyDescent="0.2">
      <c r="A125" s="231" t="s">
        <v>176</v>
      </c>
      <c r="B125" s="232"/>
      <c r="C125" s="232"/>
      <c r="D125" s="232"/>
      <c r="E125" s="232"/>
      <c r="F125" s="232"/>
      <c r="G125" s="232"/>
      <c r="H125" s="233"/>
    </row>
    <row r="126" spans="1:11" ht="41.25" customHeight="1" x14ac:dyDescent="0.2">
      <c r="A126" s="234"/>
      <c r="B126" s="235"/>
      <c r="C126" s="235"/>
      <c r="D126" s="235"/>
      <c r="E126" s="235"/>
      <c r="F126" s="235"/>
      <c r="G126" s="235"/>
      <c r="H126" s="236"/>
    </row>
    <row r="127" spans="1:11" ht="14.1" customHeight="1" x14ac:dyDescent="0.2">
      <c r="A127" s="231" t="s">
        <v>177</v>
      </c>
      <c r="B127" s="232"/>
      <c r="C127" s="232"/>
      <c r="D127" s="232"/>
      <c r="E127" s="232"/>
      <c r="F127" s="232"/>
      <c r="G127" s="232"/>
      <c r="H127" s="233"/>
    </row>
    <row r="128" spans="1:11" ht="54.75" customHeight="1" x14ac:dyDescent="0.2">
      <c r="A128" s="223"/>
      <c r="B128" s="224"/>
      <c r="C128" s="224"/>
      <c r="D128" s="224"/>
      <c r="E128" s="224"/>
      <c r="F128" s="224"/>
      <c r="G128" s="224"/>
      <c r="H128" s="225"/>
    </row>
    <row r="129" spans="1:8" x14ac:dyDescent="0.2">
      <c r="A129" s="231" t="s">
        <v>178</v>
      </c>
      <c r="B129" s="232"/>
      <c r="C129" s="232"/>
      <c r="D129" s="232"/>
      <c r="E129" s="232"/>
      <c r="F129" s="232"/>
      <c r="G129" s="232"/>
      <c r="H129" s="233"/>
    </row>
    <row r="130" spans="1:8" ht="62.25" customHeight="1" x14ac:dyDescent="0.2">
      <c r="A130" s="223"/>
      <c r="B130" s="224"/>
      <c r="C130" s="224"/>
      <c r="D130" s="224"/>
      <c r="E130" s="224"/>
      <c r="F130" s="224"/>
      <c r="G130" s="224"/>
      <c r="H130" s="225"/>
    </row>
  </sheetData>
  <sheetProtection selectLockedCells="1"/>
  <mergeCells count="32">
    <mergeCell ref="A129:H129"/>
    <mergeCell ref="A130:H130"/>
    <mergeCell ref="A10:H10"/>
    <mergeCell ref="A20:H20"/>
    <mergeCell ref="D24:E24"/>
    <mergeCell ref="F24:G24"/>
    <mergeCell ref="A32:H32"/>
    <mergeCell ref="A37:H37"/>
    <mergeCell ref="D41:E41"/>
    <mergeCell ref="F41:G41"/>
    <mergeCell ref="A50:H50"/>
    <mergeCell ref="A56:H56"/>
    <mergeCell ref="A60:H60"/>
    <mergeCell ref="A65:H65"/>
    <mergeCell ref="D69:E69"/>
    <mergeCell ref="F69:G69"/>
    <mergeCell ref="A76:H76"/>
    <mergeCell ref="A82:H82"/>
    <mergeCell ref="A89:H89"/>
    <mergeCell ref="A97:H97"/>
    <mergeCell ref="A106:H106"/>
    <mergeCell ref="D110:E110"/>
    <mergeCell ref="F110:G110"/>
    <mergeCell ref="A125:H125"/>
    <mergeCell ref="A126:H126"/>
    <mergeCell ref="A127:H127"/>
    <mergeCell ref="A128:H128"/>
    <mergeCell ref="A116:H116"/>
    <mergeCell ref="D120:E120"/>
    <mergeCell ref="F120:G120"/>
    <mergeCell ref="A123:H123"/>
    <mergeCell ref="A124:H124"/>
  </mergeCells>
  <dataValidations count="1">
    <dataValidation sqref="A24:XFD24 I25:AMJ27 A62:E63 G62:AMJ62 F63:AMJ63" xr:uid="{00000000-0002-0000-0100-000000000000}">
      <formula1>0</formula1>
      <formula2>0</formula2>
    </dataValidation>
  </dataValidations>
  <printOptions horizontalCentered="1"/>
  <pageMargins left="0.23622047244094491" right="0.11811023622047245" top="0.51181102362204722" bottom="0.59055118110236227" header="0.51181102362204722" footer="0.39370078740157483"/>
  <pageSetup paperSize="9" firstPageNumber="2" orientation="portrait" useFirstPageNumber="1" r:id="rId1"/>
  <headerFooter>
    <oddHeader>&amp;CJuryrapport</oddHeader>
    <oddFooter>&amp;C&amp;7&amp;N</oddFooter>
  </headerFooter>
  <rowBreaks count="3" manualBreakCount="3">
    <brk id="42" max="16383" man="1"/>
    <brk id="69" max="16383" man="1"/>
    <brk id="110" max="16383" man="1"/>
  </rowBreaks>
  <ignoredErrors>
    <ignoredError sqref="D67:H6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6dfee8-2d92-4a9f-a374-25da815c82ef" xsi:nil="true"/>
    <lcf76f155ced4ddcb4097134ff3c332f xmlns="f2d67cda-662b-4c27-b7c6-07a3e00627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D39D6599306643AC5524076C672B10" ma:contentTypeVersion="18" ma:contentTypeDescription="Opprett et nytt dokument." ma:contentTypeScope="" ma:versionID="165f60c6f6f50dd2c0d5098231b1c240">
  <xsd:schema xmlns:xsd="http://www.w3.org/2001/XMLSchema" xmlns:xs="http://www.w3.org/2001/XMLSchema" xmlns:p="http://schemas.microsoft.com/office/2006/metadata/properties" xmlns:ns2="f2d67cda-662b-4c27-b7c6-07a3e00627e4" xmlns:ns3="246dfee8-2d92-4a9f-a374-25da815c82ef" targetNamespace="http://schemas.microsoft.com/office/2006/metadata/properties" ma:root="true" ma:fieldsID="8c1dcae15617f777fdf801051cd9eb25" ns2:_="" ns3:_="">
    <xsd:import namespace="f2d67cda-662b-4c27-b7c6-07a3e00627e4"/>
    <xsd:import namespace="246dfee8-2d92-4a9f-a374-25da815c8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67cda-662b-4c27-b7c6-07a3e0062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db72cbfc-74b9-4c92-b85b-51df5be2c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dfee8-2d92-4a9f-a374-25da815c82e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0be432e-955a-42ae-ad71-2bbca66d028f}" ma:internalName="TaxCatchAll" ma:showField="CatchAllData" ma:web="246dfee8-2d92-4a9f-a374-25da815c82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0B4504-0104-4747-8ADC-123642C62D24}">
  <ds:schemaRefs>
    <ds:schemaRef ds:uri="http://schemas.microsoft.com/office/2006/metadata/properties"/>
    <ds:schemaRef ds:uri="http://schemas.microsoft.com/office/infopath/2007/PartnerControls"/>
    <ds:schemaRef ds:uri="b751825a-fc25-4e80-ab67-40eec6b4b3fd"/>
    <ds:schemaRef ds:uri="246dfee8-2d92-4a9f-a374-25da815c82ef"/>
    <ds:schemaRef ds:uri="f2d67cda-662b-4c27-b7c6-07a3e00627e4"/>
    <ds:schemaRef ds:uri="48cc51b7-c20c-428d-9d53-3c9d2e149ba6"/>
    <ds:schemaRef ds:uri="c1b2549f-4a98-412e-bf76-be09de230cd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C49C67B-8FEB-44FA-A2C1-E2D5E3B1AA4A}"/>
</file>

<file path=customXml/itemProps3.xml><?xml version="1.0" encoding="utf-8"?>
<ds:datastoreItem xmlns:ds="http://schemas.openxmlformats.org/officeDocument/2006/customXml" ds:itemID="{F4FBD98D-F020-403B-91D2-A7CD70EBF6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22</vt:i4>
      </vt:variant>
    </vt:vector>
  </HeadingPairs>
  <TitlesOfParts>
    <vt:vector size="24" baseType="lpstr">
      <vt:lpstr>1st side</vt:lpstr>
      <vt:lpstr>Rapport</vt:lpstr>
      <vt:lpstr>coef1</vt:lpstr>
      <vt:lpstr>coef2</vt:lpstr>
      <vt:lpstr>coef3</vt:lpstr>
      <vt:lpstr>coef4</vt:lpstr>
      <vt:lpstr>coef5</vt:lpstr>
      <vt:lpstr>DIVERS</vt:lpstr>
      <vt:lpstr>OFFICIELS</vt:lpstr>
      <vt:lpstr>ORGANISATION</vt:lpstr>
      <vt:lpstr>'1st side'!Print_Area_0</vt:lpstr>
      <vt:lpstr>Rapport!Print_Area_0</vt:lpstr>
      <vt:lpstr>'1st side'!Print_Area_0_0</vt:lpstr>
      <vt:lpstr>Rapport!Print_Area_0_0</vt:lpstr>
      <vt:lpstr>'1st side'!Print_Area_0_0_0</vt:lpstr>
      <vt:lpstr>Rapport!Print_Area_0_0_0</vt:lpstr>
      <vt:lpstr>Rapport!Print_Titles_0</vt:lpstr>
      <vt:lpstr>Rapport!Print_Titles_0_0</vt:lpstr>
      <vt:lpstr>Rapport!Print_Titles_0_0_0</vt:lpstr>
      <vt:lpstr>PROMO</vt:lpstr>
      <vt:lpstr>SECURITE</vt:lpstr>
      <vt:lpstr>'1st side'!Utskriftsområde</vt:lpstr>
      <vt:lpstr>Rapport!Utskriftsområde</vt:lpstr>
      <vt:lpstr>Rapport!Utskriftstitler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krempff</dc:creator>
  <cp:keywords/>
  <dc:description/>
  <cp:lastModifiedBy>Vera Bakke Andresen</cp:lastModifiedBy>
  <cp:revision>0</cp:revision>
  <cp:lastPrinted>2024-03-05T10:07:48Z</cp:lastPrinted>
  <dcterms:created xsi:type="dcterms:W3CDTF">2002-01-07T08:22:34Z</dcterms:created>
  <dcterms:modified xsi:type="dcterms:W3CDTF">2025-06-05T11:29:35Z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0x010100FBD39D6599306643AC5524076C672B10</vt:lpwstr>
  </property>
  <property fmtid="{D5CDD505-2E9C-101B-9397-08002B2CF9AE}" pid="3" name="MediaServiceImageTags">
    <vt:lpwstr/>
  </property>
  <property fmtid="{D5CDD505-2E9C-101B-9397-08002B2CF9AE}" pid="4" name="Prosjektnummer">
    <vt:lpwstr>001005</vt:lpwstr>
  </property>
  <property fmtid="{D5CDD505-2E9C-101B-9397-08002B2CF9AE}" pid="5" name="Sluttdato">
    <vt:filetime>2023-03-18T23:00:00Z</vt:filetime>
  </property>
  <property fmtid="{D5CDD505-2E9C-101B-9397-08002B2CF9AE}" pid="6" name="Correspondence">
    <vt:lpwstr>Inn</vt:lpwstr>
  </property>
  <property fmtid="{D5CDD505-2E9C-101B-9397-08002B2CF9AE}" pid="7" name="Ansvarlig">
    <vt:lpwstr>18</vt:lpwstr>
  </property>
  <property fmtid="{D5CDD505-2E9C-101B-9397-08002B2CF9AE}" pid="8" name="Prosjektstatus">
    <vt:lpwstr>Aktiv</vt:lpwstr>
  </property>
  <property fmtid="{D5CDD505-2E9C-101B-9397-08002B2CF9AE}" pid="9" name="Startdato">
    <vt:filetime>2023-03-17T23:00:00Z</vt:filetime>
  </property>
  <property fmtid="{D5CDD505-2E9C-101B-9397-08002B2CF9AE}" pid="10" name="Prosjekttype">
    <vt:lpwstr>Intern</vt:lpwstr>
  </property>
</Properties>
</file>